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9210" activeTab="0"/>
  </bookViews>
  <sheets>
    <sheet name="Table 1" sheetId="1" r:id="rId1"/>
    <sheet name="Table 2a" sheetId="2" r:id="rId2"/>
    <sheet name="Table 2b" sheetId="3" r:id="rId3"/>
    <sheet name="Table 3" sheetId="4" r:id="rId4"/>
    <sheet name="Table 4" sheetId="5" r:id="rId5"/>
  </sheets>
  <definedNames/>
  <calcPr fullCalcOnLoad="1"/>
</workbook>
</file>

<file path=xl/sharedStrings.xml><?xml version="1.0" encoding="utf-8"?>
<sst xmlns="http://schemas.openxmlformats.org/spreadsheetml/2006/main" count="275" uniqueCount="49">
  <si>
    <t>N</t>
  </si>
  <si>
    <t>Mean (SD)</t>
  </si>
  <si>
    <t>(Min, Max)</t>
  </si>
  <si>
    <t>Mdn (IQR)</t>
  </si>
  <si>
    <t>arm</t>
  </si>
  <si>
    <t>Total</t>
  </si>
  <si>
    <t>Dose</t>
  </si>
  <si>
    <t>Dose 0</t>
  </si>
  <si>
    <t>Dose 0.25</t>
  </si>
  <si>
    <t>Dose 0.5</t>
  </si>
  <si>
    <t>Combined</t>
  </si>
  <si>
    <t>mR4000</t>
  </si>
  <si>
    <t>mL4000</t>
  </si>
  <si>
    <t>Right</t>
  </si>
  <si>
    <t>Left</t>
  </si>
  <si>
    <t>mTrtR4000</t>
  </si>
  <si>
    <t>mTrtL4000</t>
  </si>
  <si>
    <t>DmTrtR4000</t>
  </si>
  <si>
    <t>DmTrtL4000</t>
  </si>
  <si>
    <t>mDrgR4000</t>
  </si>
  <si>
    <t>mDrgL4000</t>
  </si>
  <si>
    <t>DmDrgR4000</t>
  </si>
  <si>
    <t>DmDrgL4000</t>
  </si>
  <si>
    <t>Mean Hearing Threshold After Randomization</t>
  </si>
  <si>
    <t>N (Msng)</t>
  </si>
  <si>
    <t>Mean Difference in Hearing Threshold After Randomization</t>
  </si>
  <si>
    <t>Mean Hearing Threshold on Drug</t>
  </si>
  <si>
    <t>Mean Difference in Hearing Threshold on Drug</t>
  </si>
  <si>
    <t>Row</t>
  </si>
  <si>
    <t>mxTrtR4000</t>
  </si>
  <si>
    <t>mxTrtL4000</t>
  </si>
  <si>
    <t>DmxTrtR4000</t>
  </si>
  <si>
    <t>DmxTrtL4000</t>
  </si>
  <si>
    <t>mxDrgR4000</t>
  </si>
  <si>
    <t>mxDrgL4000</t>
  </si>
  <si>
    <t>DmxDrgR4000</t>
  </si>
  <si>
    <t>DmxDrgL4000</t>
  </si>
  <si>
    <t>Max Hearing Threshold After Randomization</t>
  </si>
  <si>
    <t>Max Difference in Hearing Threshold After Randomization</t>
  </si>
  <si>
    <t>Max Hearing Threshold on Drug</t>
  </si>
  <si>
    <t>Max Difference in Hearing Threshold on Drug</t>
  </si>
  <si>
    <t>r4000</t>
  </si>
  <si>
    <t>l4000</t>
  </si>
  <si>
    <t>Each visit: Right</t>
  </si>
  <si>
    <t>Each visit: Left</t>
  </si>
  <si>
    <t>Subject mean: Right</t>
  </si>
  <si>
    <t>Subject mean: Left</t>
  </si>
  <si>
    <t>First visit: Right</t>
  </si>
  <si>
    <t>First visit: Left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</si>
</sst>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Courier New"/>
      <family val="3"/>
    </font>
    <font>
      <sz val="10"/>
      <color indexed="12"/>
      <name val="Courier New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421875" style="0" customWidth="1"/>
    <col min="2" max="2" width="14.7109375" style="0" customWidth="1"/>
    <col min="3" max="6" width="18.00390625" style="1" customWidth="1"/>
  </cols>
  <sheetData>
    <row r="1" spans="3:6" ht="12.75">
      <c r="C1" s="1" t="s">
        <v>0</v>
      </c>
      <c r="D1" s="1" t="s">
        <v>1</v>
      </c>
      <c r="E1" s="1" t="s">
        <v>3</v>
      </c>
      <c r="F1" s="1" t="s">
        <v>2</v>
      </c>
    </row>
    <row r="2" spans="1:6" ht="12.75">
      <c r="A2" t="s">
        <v>6</v>
      </c>
      <c r="B2" t="s">
        <v>7</v>
      </c>
      <c r="C2" s="1" t="str">
        <f>TEXT(B26,"##0")</f>
        <v>39</v>
      </c>
      <c r="D2" s="1" t="str">
        <f>TEXT(C26,"##0.00")&amp;" ("&amp;TEXT(D26,"##0.00")&amp;")"</f>
        <v>4.33 (1.68)</v>
      </c>
      <c r="E2" s="1" t="str">
        <f>TEXT(G26,"##0")&amp;" ("&amp;TEXT(F26,"##0")&amp;", "&amp;TEXT(H26,"##0")&amp;")"</f>
        <v>5 (3, 6)</v>
      </c>
      <c r="F2" s="1" t="str">
        <f>"("&amp;TEXT(E26,"##0")&amp;", "&amp;TEXT(I26,"##0")&amp;")"</f>
        <v>(2, 7)</v>
      </c>
    </row>
    <row r="3" spans="2:6" ht="12.75">
      <c r="B3" t="s">
        <v>8</v>
      </c>
      <c r="C3" s="1" t="str">
        <f>TEXT(B27,"##0")</f>
        <v>37</v>
      </c>
      <c r="D3" s="1" t="str">
        <f>TEXT(C27,"##0.00")&amp;" ("&amp;TEXT(D27,"##0.00")&amp;")"</f>
        <v>4.19 (1.61)</v>
      </c>
      <c r="E3" s="1" t="str">
        <f>TEXT(G27,"##0")&amp;" ("&amp;TEXT(F27,"##0")&amp;", "&amp;TEXT(H27,"##0")&amp;")"</f>
        <v>4 (3, 6)</v>
      </c>
      <c r="F3" s="1" t="str">
        <f>"("&amp;TEXT(E27,"##0")&amp;", "&amp;TEXT(I27,"##0")&amp;")"</f>
        <v>(2, 7)</v>
      </c>
    </row>
    <row r="4" spans="2:6" ht="12.75">
      <c r="B4" t="s">
        <v>9</v>
      </c>
      <c r="C4" s="1" t="str">
        <f>TEXT(B28,"##0")</f>
        <v>41</v>
      </c>
      <c r="D4" s="1" t="str">
        <f>TEXT(C28,"##0.00")&amp;" ("&amp;TEXT(D28,"##0.00")&amp;")"</f>
        <v>4.07 (1.81)</v>
      </c>
      <c r="E4" s="1" t="str">
        <f>TEXT(G28,"##0")&amp;" ("&amp;TEXT(F28,"##0")&amp;", "&amp;TEXT(H28,"##0")&amp;")"</f>
        <v>4 (2, 6)</v>
      </c>
      <c r="F4" s="1" t="str">
        <f>"("&amp;TEXT(E28,"##0")&amp;", "&amp;TEXT(I28,"##0")&amp;")"</f>
        <v>(1, 8)</v>
      </c>
    </row>
    <row r="5" spans="2:6" ht="12.75">
      <c r="B5" t="s">
        <v>10</v>
      </c>
      <c r="C5" s="1" t="str">
        <f>TEXT(B29,"##0")</f>
        <v>117</v>
      </c>
      <c r="D5" s="1" t="str">
        <f>TEXT(C29,"##0.00")&amp;" ("&amp;TEXT(D29,"##0.00")&amp;")"</f>
        <v>4.20 (1.69)</v>
      </c>
      <c r="E5" s="1" t="str">
        <f>TEXT(G29,"##0")&amp;" ("&amp;TEXT(F29,"##0")&amp;", "&amp;TEXT(H29,"##0")&amp;")"</f>
        <v>4 (3, 6)</v>
      </c>
      <c r="F5" s="1" t="str">
        <f>"("&amp;TEXT(E29,"##0")&amp;", "&amp;TEXT(I29,"##0")&amp;")"</f>
        <v>(1, 8)</v>
      </c>
    </row>
    <row r="25" spans="1:4" ht="13.5">
      <c r="A25" s="3"/>
      <c r="D25" s="1" t="s">
        <v>4</v>
      </c>
    </row>
    <row r="26" spans="1:9" ht="13.5">
      <c r="A26" s="3">
        <v>0</v>
      </c>
      <c r="B26">
        <v>39</v>
      </c>
      <c r="C26" s="1">
        <v>4.333333</v>
      </c>
      <c r="D26" s="1">
        <v>1.675416</v>
      </c>
      <c r="E26" s="1">
        <v>2</v>
      </c>
      <c r="F26" s="1">
        <v>3</v>
      </c>
      <c r="G26">
        <v>5</v>
      </c>
      <c r="H26">
        <v>6</v>
      </c>
      <c r="I26">
        <v>7</v>
      </c>
    </row>
    <row r="27" spans="1:9" ht="13.5">
      <c r="A27" s="3">
        <v>0.25</v>
      </c>
      <c r="B27">
        <v>37</v>
      </c>
      <c r="C27" s="1">
        <v>4.189189</v>
      </c>
      <c r="D27" s="1">
        <v>1.613103</v>
      </c>
      <c r="E27" s="1">
        <v>2</v>
      </c>
      <c r="F27" s="1">
        <v>3</v>
      </c>
      <c r="G27">
        <v>4</v>
      </c>
      <c r="H27">
        <v>6</v>
      </c>
      <c r="I27">
        <v>7</v>
      </c>
    </row>
    <row r="28" spans="1:9" ht="13.5">
      <c r="A28" s="2">
        <v>0.5</v>
      </c>
      <c r="B28">
        <v>41</v>
      </c>
      <c r="C28" s="1">
        <v>4.073171</v>
      </c>
      <c r="D28" s="1">
        <v>1.808179</v>
      </c>
      <c r="E28" s="1">
        <v>1</v>
      </c>
      <c r="F28" s="1">
        <v>2</v>
      </c>
      <c r="G28">
        <v>4</v>
      </c>
      <c r="H28">
        <v>6</v>
      </c>
      <c r="I28">
        <v>8</v>
      </c>
    </row>
    <row r="29" spans="1:9" ht="13.5">
      <c r="A29" s="3" t="s">
        <v>5</v>
      </c>
      <c r="B29">
        <v>117</v>
      </c>
      <c r="C29" s="1">
        <v>4.196581</v>
      </c>
      <c r="D29" s="1">
        <v>1.692984</v>
      </c>
      <c r="E29" s="1">
        <v>1</v>
      </c>
      <c r="F29" s="1">
        <v>3</v>
      </c>
      <c r="G29">
        <v>4</v>
      </c>
      <c r="H29">
        <v>6</v>
      </c>
      <c r="I29">
        <v>8</v>
      </c>
    </row>
    <row r="30" ht="13.5">
      <c r="A30" s="3"/>
    </row>
    <row r="31" ht="13.5">
      <c r="A31" s="2"/>
    </row>
    <row r="32" ht="13.5">
      <c r="A32" s="3"/>
    </row>
    <row r="33" ht="13.5">
      <c r="A33" s="3"/>
    </row>
    <row r="34" ht="13.5">
      <c r="A34" s="3"/>
    </row>
    <row r="35" ht="13.5">
      <c r="A35" s="2"/>
    </row>
    <row r="36" ht="13.5">
      <c r="A36" s="3"/>
    </row>
    <row r="37" ht="13.5">
      <c r="A37" s="3"/>
    </row>
    <row r="38" ht="13.5">
      <c r="A38" s="3"/>
    </row>
    <row r="39" ht="13.5">
      <c r="A39" s="2"/>
    </row>
    <row r="40" ht="13.5">
      <c r="A40" s="3"/>
    </row>
    <row r="41" ht="13.5">
      <c r="A41" s="3"/>
    </row>
    <row r="42" ht="13.5">
      <c r="A42" s="3"/>
    </row>
    <row r="43" ht="13.5">
      <c r="A43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selection activeCell="A1" sqref="A1:F17"/>
    </sheetView>
  </sheetViews>
  <sheetFormatPr defaultColWidth="9.140625" defaultRowHeight="12.75"/>
  <cols>
    <col min="1" max="1" width="21.421875" style="0" customWidth="1"/>
    <col min="2" max="2" width="14.7109375" style="0" customWidth="1"/>
    <col min="3" max="6" width="18.00390625" style="1" customWidth="1"/>
  </cols>
  <sheetData>
    <row r="1" spans="3:6" ht="12.75">
      <c r="C1" s="1" t="s">
        <v>0</v>
      </c>
      <c r="D1" s="1" t="s">
        <v>1</v>
      </c>
      <c r="E1" s="1" t="s">
        <v>3</v>
      </c>
      <c r="F1" s="1" t="s">
        <v>2</v>
      </c>
    </row>
    <row r="2" spans="1:6" ht="12.75">
      <c r="A2" t="s">
        <v>7</v>
      </c>
      <c r="B2" t="s">
        <v>43</v>
      </c>
      <c r="C2" s="1" t="str">
        <f>TEXT(C25,"##0")</f>
        <v>169</v>
      </c>
      <c r="D2" s="1" t="str">
        <f>TEXT(D25,"##0.0")&amp;" ("&amp;TEXT(E25,"##0.0")&amp;")"</f>
        <v>42.1 (25.9)</v>
      </c>
      <c r="E2" s="1" t="str">
        <f>TEXT(H25,"##0.0")&amp;" ("&amp;TEXT(G25,"##0.0")&amp;", "&amp;TEXT(I25,"##0.0")&amp;")"</f>
        <v>35.0 (20.0, 65.0)</v>
      </c>
      <c r="F2" s="1" t="str">
        <f>"("&amp;TEXT(F25,"##0.0")&amp;", "&amp;TEXT(J25,"##0.0")&amp;")"</f>
        <v>(0.0, 95.0)</v>
      </c>
    </row>
    <row r="3" spans="2:6" ht="12.75">
      <c r="B3" t="s">
        <v>44</v>
      </c>
      <c r="C3" s="1" t="str">
        <f aca="true" t="shared" si="0" ref="C3:C17">TEXT(C26,"##0")</f>
        <v>169</v>
      </c>
      <c r="D3" s="1" t="str">
        <f aca="true" t="shared" si="1" ref="D3:D17">TEXT(D26,"##0.0")&amp;" ("&amp;TEXT(E26,"##0.0")&amp;")"</f>
        <v>46.4 (25.2)</v>
      </c>
      <c r="E3" s="1" t="str">
        <f aca="true" t="shared" si="2" ref="E3:E17">TEXT(H26,"##0.0")&amp;" ("&amp;TEXT(G26,"##0.0")&amp;", "&amp;TEXT(I26,"##0.0")&amp;")"</f>
        <v>45.0 (25.0, 65.0)</v>
      </c>
      <c r="F3" s="1" t="str">
        <f aca="true" t="shared" si="3" ref="F3:F17">"("&amp;TEXT(F26,"##0.0")&amp;", "&amp;TEXT(J26,"##0.0")&amp;")"</f>
        <v>(0.0, 95.0)</v>
      </c>
    </row>
    <row r="4" spans="2:6" ht="12.75">
      <c r="B4" t="s">
        <v>45</v>
      </c>
      <c r="C4" s="1" t="str">
        <f t="shared" si="0"/>
        <v>169</v>
      </c>
      <c r="D4" s="1" t="str">
        <f t="shared" si="1"/>
        <v>42.1 (25.7)</v>
      </c>
      <c r="E4" s="1" t="str">
        <f t="shared" si="2"/>
        <v>35.8 (20.0, 65.8)</v>
      </c>
      <c r="F4" s="1" t="str">
        <f t="shared" si="3"/>
        <v>(6.7, 90.8)</v>
      </c>
    </row>
    <row r="5" spans="2:6" ht="12.75">
      <c r="B5" t="s">
        <v>46</v>
      </c>
      <c r="C5" s="1" t="str">
        <f t="shared" si="0"/>
        <v>169</v>
      </c>
      <c r="D5" s="1" t="str">
        <f t="shared" si="1"/>
        <v>46.4 (25.0)</v>
      </c>
      <c r="E5" s="1" t="str">
        <f t="shared" si="2"/>
        <v>48.0 (25.0, 64.2)</v>
      </c>
      <c r="F5" s="1" t="str">
        <f t="shared" si="3"/>
        <v>(4.2, 92.5)</v>
      </c>
    </row>
    <row r="6" spans="1:6" ht="12.75">
      <c r="A6" t="s">
        <v>8</v>
      </c>
      <c r="B6" t="s">
        <v>43</v>
      </c>
      <c r="C6" s="1" t="str">
        <f t="shared" si="0"/>
        <v>155</v>
      </c>
      <c r="D6" s="1" t="str">
        <f t="shared" si="1"/>
        <v>43.8 (25.7)</v>
      </c>
      <c r="E6" s="1" t="str">
        <f t="shared" si="2"/>
        <v>40.0 (25.0, 60.0)</v>
      </c>
      <c r="F6" s="1" t="str">
        <f t="shared" si="3"/>
        <v>(5.0, 110.0)</v>
      </c>
    </row>
    <row r="7" spans="2:6" ht="12.75">
      <c r="B7" t="s">
        <v>44</v>
      </c>
      <c r="C7" s="1" t="str">
        <f t="shared" si="0"/>
        <v>155</v>
      </c>
      <c r="D7" s="1" t="str">
        <f t="shared" si="1"/>
        <v>46.4 (25.2)</v>
      </c>
      <c r="E7" s="1" t="str">
        <f t="shared" si="2"/>
        <v>40.0 (25.0, 60.0)</v>
      </c>
      <c r="F7" s="1" t="str">
        <f t="shared" si="3"/>
        <v>(10.0, 105.0)</v>
      </c>
    </row>
    <row r="8" spans="2:6" ht="12.75">
      <c r="B8" t="s">
        <v>45</v>
      </c>
      <c r="C8" s="1" t="str">
        <f t="shared" si="0"/>
        <v>155</v>
      </c>
      <c r="D8" s="1" t="str">
        <f t="shared" si="1"/>
        <v>43.8 (25.3)</v>
      </c>
      <c r="E8" s="1" t="str">
        <f t="shared" si="2"/>
        <v>40.0 (27.0, 57.5)</v>
      </c>
      <c r="F8" s="1" t="str">
        <f t="shared" si="3"/>
        <v>(7.0, 107.0)</v>
      </c>
    </row>
    <row r="9" spans="2:6" ht="12.75">
      <c r="B9" t="s">
        <v>46</v>
      </c>
      <c r="C9" s="1" t="str">
        <f t="shared" si="0"/>
        <v>155</v>
      </c>
      <c r="D9" s="1" t="str">
        <f t="shared" si="1"/>
        <v>46.4 (24.9)</v>
      </c>
      <c r="E9" s="1" t="str">
        <f t="shared" si="2"/>
        <v>40.0 (29.0, 58.8)</v>
      </c>
      <c r="F9" s="1" t="str">
        <f t="shared" si="3"/>
        <v>(10.0, 99.0)</v>
      </c>
    </row>
    <row r="10" spans="1:6" ht="12.75">
      <c r="A10" t="s">
        <v>9</v>
      </c>
      <c r="B10" t="s">
        <v>43</v>
      </c>
      <c r="C10" s="1" t="str">
        <f t="shared" si="0"/>
        <v>167</v>
      </c>
      <c r="D10" s="1" t="str">
        <f t="shared" si="1"/>
        <v>41.2 (22.7)</v>
      </c>
      <c r="E10" s="1" t="str">
        <f t="shared" si="2"/>
        <v>35.0 (20.0, 60.0)</v>
      </c>
      <c r="F10" s="1" t="str">
        <f t="shared" si="3"/>
        <v>(-5.0, 85.0)</v>
      </c>
    </row>
    <row r="11" spans="2:6" ht="12.75">
      <c r="B11" t="s">
        <v>44</v>
      </c>
      <c r="C11" s="1" t="str">
        <f t="shared" si="0"/>
        <v>167</v>
      </c>
      <c r="D11" s="1" t="str">
        <f t="shared" si="1"/>
        <v>43.7 (21.9)</v>
      </c>
      <c r="E11" s="1" t="str">
        <f t="shared" si="2"/>
        <v>40.0 (25.0, 60.0)</v>
      </c>
      <c r="F11" s="1" t="str">
        <f t="shared" si="3"/>
        <v>(5.0, 85.0)</v>
      </c>
    </row>
    <row r="12" spans="2:6" ht="12.75">
      <c r="B12" t="s">
        <v>45</v>
      </c>
      <c r="C12" s="1" t="str">
        <f t="shared" si="0"/>
        <v>167</v>
      </c>
      <c r="D12" s="1" t="str">
        <f t="shared" si="1"/>
        <v>41.2 (22.2)</v>
      </c>
      <c r="E12" s="1" t="str">
        <f t="shared" si="2"/>
        <v>35.8 (22.5, 60.6)</v>
      </c>
      <c r="F12" s="1" t="str">
        <f t="shared" si="3"/>
        <v>(2.5, 84.3)</v>
      </c>
    </row>
    <row r="13" spans="2:6" ht="12.75">
      <c r="B13" t="s">
        <v>46</v>
      </c>
      <c r="C13" s="1" t="str">
        <f t="shared" si="0"/>
        <v>167</v>
      </c>
      <c r="D13" s="1" t="str">
        <f t="shared" si="1"/>
        <v>43.7 (21.4)</v>
      </c>
      <c r="E13" s="1" t="str">
        <f t="shared" si="2"/>
        <v>44.2 (25.8, 65.0)</v>
      </c>
      <c r="F13" s="1" t="str">
        <f t="shared" si="3"/>
        <v>(11.0, 83.0)</v>
      </c>
    </row>
    <row r="14" spans="1:6" ht="12.75">
      <c r="A14" t="s">
        <v>10</v>
      </c>
      <c r="B14" t="s">
        <v>43</v>
      </c>
      <c r="C14" s="1" t="str">
        <f t="shared" si="0"/>
        <v>491</v>
      </c>
      <c r="D14" s="1" t="str">
        <f t="shared" si="1"/>
        <v>42.4 (24.7)</v>
      </c>
      <c r="E14" s="1" t="str">
        <f t="shared" si="2"/>
        <v>35.0 (20.0, 60.0)</v>
      </c>
      <c r="F14" s="1" t="str">
        <f t="shared" si="3"/>
        <v>(-5.0, 110.0)</v>
      </c>
    </row>
    <row r="15" spans="2:6" ht="12.75">
      <c r="B15" t="s">
        <v>44</v>
      </c>
      <c r="C15" s="1" t="str">
        <f t="shared" si="0"/>
        <v>491</v>
      </c>
      <c r="D15" s="1" t="str">
        <f t="shared" si="1"/>
        <v>45.4 (24.1)</v>
      </c>
      <c r="E15" s="1" t="str">
        <f t="shared" si="2"/>
        <v>45.0 (25.0, 65.0)</v>
      </c>
      <c r="F15" s="1" t="str">
        <f t="shared" si="3"/>
        <v>(0.0, 105.0)</v>
      </c>
    </row>
    <row r="16" spans="2:6" ht="12.75">
      <c r="B16" t="s">
        <v>45</v>
      </c>
      <c r="C16" s="1" t="str">
        <f t="shared" si="0"/>
        <v>491</v>
      </c>
      <c r="D16" s="1" t="str">
        <f t="shared" si="1"/>
        <v>42.4 (24.4)</v>
      </c>
      <c r="E16" s="1" t="str">
        <f t="shared" si="2"/>
        <v>36.7 (23.3, 60.6)</v>
      </c>
      <c r="F16" s="1" t="str">
        <f t="shared" si="3"/>
        <v>(2.5, 107.0)</v>
      </c>
    </row>
    <row r="17" spans="2:6" ht="12.75">
      <c r="B17" t="s">
        <v>46</v>
      </c>
      <c r="C17" s="1" t="str">
        <f t="shared" si="0"/>
        <v>491</v>
      </c>
      <c r="D17" s="1" t="str">
        <f t="shared" si="1"/>
        <v>45.4 (23.8)</v>
      </c>
      <c r="E17" s="1" t="str">
        <f t="shared" si="2"/>
        <v>42.5 (25.8, 64.2)</v>
      </c>
      <c r="F17" s="1" t="str">
        <f t="shared" si="3"/>
        <v>(4.2, 99.0)</v>
      </c>
    </row>
    <row r="24" spans="1:4" ht="13.5">
      <c r="A24" s="3"/>
      <c r="D24" s="1" t="s">
        <v>4</v>
      </c>
    </row>
    <row r="25" spans="1:10" ht="13.5">
      <c r="A25" s="3">
        <v>0</v>
      </c>
      <c r="B25" t="s">
        <v>41</v>
      </c>
      <c r="C25" s="1">
        <v>169</v>
      </c>
      <c r="D25" s="1">
        <v>42.10059</v>
      </c>
      <c r="E25" s="1">
        <v>25.9153</v>
      </c>
      <c r="F25" s="1">
        <v>0</v>
      </c>
      <c r="G25">
        <v>20</v>
      </c>
      <c r="H25">
        <v>35</v>
      </c>
      <c r="I25">
        <v>65</v>
      </c>
      <c r="J25">
        <v>95</v>
      </c>
    </row>
    <row r="26" spans="1:10" ht="13.5">
      <c r="A26" s="3"/>
      <c r="B26" t="s">
        <v>42</v>
      </c>
      <c r="C26" s="1">
        <v>169</v>
      </c>
      <c r="D26" s="1">
        <v>46.39053</v>
      </c>
      <c r="E26" s="1">
        <v>25.17773</v>
      </c>
      <c r="F26" s="1">
        <v>0</v>
      </c>
      <c r="G26">
        <v>25</v>
      </c>
      <c r="H26">
        <v>45</v>
      </c>
      <c r="I26">
        <v>65</v>
      </c>
      <c r="J26">
        <v>95</v>
      </c>
    </row>
    <row r="27" spans="1:10" ht="13.5">
      <c r="A27" s="3"/>
      <c r="B27" t="s">
        <v>11</v>
      </c>
      <c r="C27" s="1">
        <v>169</v>
      </c>
      <c r="D27" s="1">
        <v>42.10059</v>
      </c>
      <c r="E27" s="1">
        <v>25.72613</v>
      </c>
      <c r="F27" s="1">
        <v>6.666667</v>
      </c>
      <c r="G27">
        <v>20</v>
      </c>
      <c r="H27">
        <v>35.83333</v>
      </c>
      <c r="I27">
        <v>65.83334</v>
      </c>
      <c r="J27">
        <v>90.83334</v>
      </c>
    </row>
    <row r="28" spans="1:10" ht="13.5">
      <c r="A28" s="2"/>
      <c r="B28" t="s">
        <v>12</v>
      </c>
      <c r="C28" s="1">
        <v>169</v>
      </c>
      <c r="D28" s="1">
        <v>46.39053</v>
      </c>
      <c r="E28" s="1">
        <v>25.01162</v>
      </c>
      <c r="F28" s="1">
        <v>4.166667</v>
      </c>
      <c r="G28">
        <v>25</v>
      </c>
      <c r="H28">
        <v>48</v>
      </c>
      <c r="I28">
        <v>64.16666</v>
      </c>
      <c r="J28">
        <v>92.5</v>
      </c>
    </row>
    <row r="29" spans="1:10" ht="13.5">
      <c r="A29" s="3">
        <v>0.25</v>
      </c>
      <c r="B29" t="s">
        <v>41</v>
      </c>
      <c r="C29" s="1">
        <v>155</v>
      </c>
      <c r="D29" s="1">
        <v>43.83871</v>
      </c>
      <c r="E29" s="1">
        <v>25.65897</v>
      </c>
      <c r="F29" s="1">
        <v>5</v>
      </c>
      <c r="G29">
        <v>25</v>
      </c>
      <c r="H29">
        <v>40</v>
      </c>
      <c r="I29">
        <v>60</v>
      </c>
      <c r="J29">
        <v>110</v>
      </c>
    </row>
    <row r="30" spans="1:10" ht="13.5">
      <c r="A30" s="3"/>
      <c r="B30" t="s">
        <v>42</v>
      </c>
      <c r="C30" s="1">
        <v>155</v>
      </c>
      <c r="D30" s="1">
        <v>46.35484</v>
      </c>
      <c r="E30" s="1">
        <v>25.17026</v>
      </c>
      <c r="F30" s="1">
        <v>10</v>
      </c>
      <c r="G30">
        <v>25</v>
      </c>
      <c r="H30">
        <v>40</v>
      </c>
      <c r="I30">
        <v>60</v>
      </c>
      <c r="J30">
        <v>105</v>
      </c>
    </row>
    <row r="31" spans="1:10" ht="13.5">
      <c r="A31" s="3"/>
      <c r="B31" t="s">
        <v>11</v>
      </c>
      <c r="C31" s="1">
        <v>155</v>
      </c>
      <c r="D31" s="1">
        <v>43.83871</v>
      </c>
      <c r="E31" s="1">
        <v>25.34566</v>
      </c>
      <c r="F31" s="1">
        <v>7</v>
      </c>
      <c r="G31">
        <v>27</v>
      </c>
      <c r="H31">
        <v>40</v>
      </c>
      <c r="I31">
        <v>57.5</v>
      </c>
      <c r="J31">
        <v>107</v>
      </c>
    </row>
    <row r="32" spans="1:10" ht="13.5">
      <c r="A32" s="2"/>
      <c r="B32" t="s">
        <v>12</v>
      </c>
      <c r="C32" s="1">
        <v>155</v>
      </c>
      <c r="D32" s="1">
        <v>46.35484</v>
      </c>
      <c r="E32" s="1">
        <v>24.93337</v>
      </c>
      <c r="F32" s="1">
        <v>10</v>
      </c>
      <c r="G32">
        <v>29</v>
      </c>
      <c r="H32">
        <v>40</v>
      </c>
      <c r="I32">
        <v>58.75</v>
      </c>
      <c r="J32">
        <v>99</v>
      </c>
    </row>
    <row r="33" spans="1:10" ht="13.5">
      <c r="A33" s="3">
        <v>0.5</v>
      </c>
      <c r="B33" t="s">
        <v>41</v>
      </c>
      <c r="C33" s="1">
        <v>167</v>
      </c>
      <c r="D33" s="1">
        <v>41.22754</v>
      </c>
      <c r="E33" s="1">
        <v>22.65819</v>
      </c>
      <c r="F33" s="1">
        <v>-5</v>
      </c>
      <c r="G33">
        <v>20</v>
      </c>
      <c r="H33">
        <v>35</v>
      </c>
      <c r="I33">
        <v>60</v>
      </c>
      <c r="J33">
        <v>85</v>
      </c>
    </row>
    <row r="34" spans="1:10" ht="13.5">
      <c r="A34" s="3"/>
      <c r="B34" t="s">
        <v>42</v>
      </c>
      <c r="C34" s="1">
        <v>167</v>
      </c>
      <c r="D34" s="1">
        <v>43.65269</v>
      </c>
      <c r="E34" s="1">
        <v>21.85272</v>
      </c>
      <c r="F34" s="1">
        <v>5</v>
      </c>
      <c r="G34">
        <v>25</v>
      </c>
      <c r="H34">
        <v>40</v>
      </c>
      <c r="I34">
        <v>60</v>
      </c>
      <c r="J34">
        <v>85</v>
      </c>
    </row>
    <row r="35" spans="1:10" ht="13.5">
      <c r="A35" s="3"/>
      <c r="B35" t="s">
        <v>11</v>
      </c>
      <c r="C35" s="1">
        <v>167</v>
      </c>
      <c r="D35" s="1">
        <v>41.22754</v>
      </c>
      <c r="E35" s="1">
        <v>22.23778</v>
      </c>
      <c r="F35" s="1">
        <v>2.5</v>
      </c>
      <c r="G35">
        <v>22.5</v>
      </c>
      <c r="H35">
        <v>35.83333</v>
      </c>
      <c r="I35">
        <v>60.625</v>
      </c>
      <c r="J35">
        <v>84.28571</v>
      </c>
    </row>
    <row r="36" spans="1:10" ht="13.5">
      <c r="A36" s="2"/>
      <c r="B36" t="s">
        <v>12</v>
      </c>
      <c r="C36" s="1">
        <v>167</v>
      </c>
      <c r="D36" s="1">
        <v>43.65269</v>
      </c>
      <c r="E36" s="1">
        <v>21.401</v>
      </c>
      <c r="F36" s="1">
        <v>11</v>
      </c>
      <c r="G36">
        <v>25.83333</v>
      </c>
      <c r="H36">
        <v>44.16667</v>
      </c>
      <c r="I36">
        <v>65</v>
      </c>
      <c r="J36">
        <v>83</v>
      </c>
    </row>
    <row r="37" spans="1:10" ht="13.5">
      <c r="A37" s="3" t="s">
        <v>5</v>
      </c>
      <c r="B37" t="s">
        <v>41</v>
      </c>
      <c r="C37" s="1">
        <v>491</v>
      </c>
      <c r="D37" s="1">
        <v>42.35234</v>
      </c>
      <c r="E37" s="1">
        <v>24.74391</v>
      </c>
      <c r="F37" s="1">
        <v>-5</v>
      </c>
      <c r="G37">
        <v>20</v>
      </c>
      <c r="H37">
        <v>35</v>
      </c>
      <c r="I37">
        <v>60</v>
      </c>
      <c r="J37">
        <v>110</v>
      </c>
    </row>
    <row r="38" spans="1:10" ht="13.5">
      <c r="A38" s="3"/>
      <c r="B38" t="s">
        <v>42</v>
      </c>
      <c r="C38" s="1">
        <v>491</v>
      </c>
      <c r="D38" s="1">
        <v>45.44807</v>
      </c>
      <c r="E38" s="1">
        <v>24.08113</v>
      </c>
      <c r="F38" s="1">
        <v>0</v>
      </c>
      <c r="G38">
        <v>25</v>
      </c>
      <c r="H38">
        <v>45</v>
      </c>
      <c r="I38">
        <v>65</v>
      </c>
      <c r="J38">
        <v>105</v>
      </c>
    </row>
    <row r="39" spans="1:10" ht="13.5">
      <c r="A39" s="3"/>
      <c r="B39" t="s">
        <v>11</v>
      </c>
      <c r="C39" s="1">
        <v>491</v>
      </c>
      <c r="D39" s="1">
        <v>42.35234</v>
      </c>
      <c r="E39" s="1">
        <v>24.44371</v>
      </c>
      <c r="F39" s="1">
        <v>2.5</v>
      </c>
      <c r="G39">
        <v>23.33333</v>
      </c>
      <c r="H39">
        <v>36.66667</v>
      </c>
      <c r="I39">
        <v>60.625</v>
      </c>
      <c r="J39">
        <v>107</v>
      </c>
    </row>
    <row r="40" spans="1:10" ht="13.5">
      <c r="A40" s="2"/>
      <c r="B40" t="s">
        <v>12</v>
      </c>
      <c r="C40" s="1">
        <v>491</v>
      </c>
      <c r="D40" s="1">
        <v>45.44807</v>
      </c>
      <c r="E40" s="1">
        <v>23.80531</v>
      </c>
      <c r="F40" s="1">
        <v>4.166667</v>
      </c>
      <c r="G40">
        <v>25.83333</v>
      </c>
      <c r="H40">
        <v>42.5</v>
      </c>
      <c r="I40">
        <v>64.16666</v>
      </c>
      <c r="J40">
        <v>99</v>
      </c>
    </row>
    <row r="41" ht="13.5">
      <c r="A41" s="3"/>
    </row>
    <row r="42" ht="13.5">
      <c r="A42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selection activeCell="B2" sqref="B2:F17"/>
    </sheetView>
  </sheetViews>
  <sheetFormatPr defaultColWidth="9.140625" defaultRowHeight="12.75"/>
  <cols>
    <col min="1" max="1" width="21.421875" style="0" customWidth="1"/>
    <col min="2" max="2" width="14.7109375" style="0" customWidth="1"/>
    <col min="3" max="6" width="18.00390625" style="1" customWidth="1"/>
  </cols>
  <sheetData>
    <row r="1" spans="3:6" ht="12.75">
      <c r="C1" s="1" t="s">
        <v>0</v>
      </c>
      <c r="D1" s="1" t="s">
        <v>1</v>
      </c>
      <c r="E1" s="1" t="s">
        <v>3</v>
      </c>
      <c r="F1" s="1" t="s">
        <v>2</v>
      </c>
    </row>
    <row r="2" spans="1:6" ht="12.75">
      <c r="A2" t="s">
        <v>7</v>
      </c>
      <c r="B2" t="s">
        <v>47</v>
      </c>
      <c r="C2" s="1" t="str">
        <f>TEXT(C25,"##0")</f>
        <v>39</v>
      </c>
      <c r="D2" s="1" t="str">
        <f>TEXT(D25,"##0.0")&amp;" ("&amp;TEXT(E25,"##0.0")&amp;")"</f>
        <v>43.2 (26.0)</v>
      </c>
      <c r="E2" s="1" t="str">
        <f>TEXT(H25,"##0.0")&amp;" ("&amp;TEXT(G25,"##0.0")&amp;", "&amp;TEXT(I25,"##0.0")&amp;")"</f>
        <v>35.0 (20.0, 65.0)</v>
      </c>
      <c r="F2" s="1" t="str">
        <f>"("&amp;TEXT(F25,"##0.0")&amp;", "&amp;TEXT(J25,"##0.0")&amp;")"</f>
        <v>(5.0, 90.0)</v>
      </c>
    </row>
    <row r="3" spans="2:6" ht="12.75">
      <c r="B3" t="s">
        <v>48</v>
      </c>
      <c r="C3" s="1" t="str">
        <f aca="true" t="shared" si="0" ref="C3:C17">TEXT(C26,"##0")</f>
        <v>39</v>
      </c>
      <c r="D3" s="1" t="str">
        <f aca="true" t="shared" si="1" ref="D3:D17">TEXT(D26,"##0.0")&amp;" ("&amp;TEXT(E26,"##0.0")&amp;")"</f>
        <v>44.9 (25.2)</v>
      </c>
      <c r="E3" s="1" t="str">
        <f aca="true" t="shared" si="2" ref="E3:E17">TEXT(H26,"##0.0")&amp;" ("&amp;TEXT(G26,"##0.0")&amp;", "&amp;TEXT(I26,"##0.0")&amp;")"</f>
        <v>45.0 (20.0, 65.0)</v>
      </c>
      <c r="F3" s="1" t="str">
        <f aca="true" t="shared" si="3" ref="F3:F17">"("&amp;TEXT(F26,"##0.0")&amp;", "&amp;TEXT(J26,"##0.0")&amp;")"</f>
        <v>(5.0, 90.0)</v>
      </c>
    </row>
    <row r="4" spans="2:6" ht="12.75">
      <c r="B4" t="s">
        <v>45</v>
      </c>
      <c r="C4" s="1" t="str">
        <f t="shared" si="0"/>
        <v>39</v>
      </c>
      <c r="D4" s="1" t="str">
        <f t="shared" si="1"/>
        <v>43.6 (26.3)</v>
      </c>
      <c r="E4" s="1" t="str">
        <f t="shared" si="2"/>
        <v>36.7 (22.5, 65.8)</v>
      </c>
      <c r="F4" s="1" t="str">
        <f t="shared" si="3"/>
        <v>(6.7, 90.8)</v>
      </c>
    </row>
    <row r="5" spans="2:6" ht="12.75">
      <c r="B5" t="s">
        <v>46</v>
      </c>
      <c r="C5" s="1" t="str">
        <f t="shared" si="0"/>
        <v>39</v>
      </c>
      <c r="D5" s="1" t="str">
        <f t="shared" si="1"/>
        <v>46.2 (25.5)</v>
      </c>
      <c r="E5" s="1" t="str">
        <f t="shared" si="2"/>
        <v>48.0 (22.5, 64.2)</v>
      </c>
      <c r="F5" s="1" t="str">
        <f t="shared" si="3"/>
        <v>(4.2, 92.5)</v>
      </c>
    </row>
    <row r="6" spans="1:6" ht="12.75">
      <c r="A6" t="s">
        <v>8</v>
      </c>
      <c r="B6" t="s">
        <v>47</v>
      </c>
      <c r="C6" s="1" t="str">
        <f t="shared" si="0"/>
        <v>37</v>
      </c>
      <c r="D6" s="1" t="str">
        <f t="shared" si="1"/>
        <v>41.4 (24.1)</v>
      </c>
      <c r="E6" s="1" t="str">
        <f t="shared" si="2"/>
        <v>35.0 (25.0, 50.0)</v>
      </c>
      <c r="F6" s="1" t="str">
        <f t="shared" si="3"/>
        <v>(5.0, 105.0)</v>
      </c>
    </row>
    <row r="7" spans="2:6" ht="12.75">
      <c r="B7" t="s">
        <v>48</v>
      </c>
      <c r="C7" s="1" t="str">
        <f t="shared" si="0"/>
        <v>37</v>
      </c>
      <c r="D7" s="1" t="str">
        <f t="shared" si="1"/>
        <v>43.9 (23.4)</v>
      </c>
      <c r="E7" s="1" t="str">
        <f t="shared" si="2"/>
        <v>40.0 (25.0, 55.0)</v>
      </c>
      <c r="F7" s="1" t="str">
        <f t="shared" si="3"/>
        <v>(10.0, 105.0)</v>
      </c>
    </row>
    <row r="8" spans="2:6" ht="12.75">
      <c r="B8" t="s">
        <v>45</v>
      </c>
      <c r="C8" s="1" t="str">
        <f t="shared" si="0"/>
        <v>37</v>
      </c>
      <c r="D8" s="1" t="str">
        <f t="shared" si="1"/>
        <v>41.5 (24.5)</v>
      </c>
      <c r="E8" s="1" t="str">
        <f t="shared" si="2"/>
        <v>37.5 (25.0, 50.0)</v>
      </c>
      <c r="F8" s="1" t="str">
        <f t="shared" si="3"/>
        <v>(7.0, 107.0)</v>
      </c>
    </row>
    <row r="9" spans="2:6" ht="12.75">
      <c r="B9" t="s">
        <v>46</v>
      </c>
      <c r="C9" s="1" t="str">
        <f t="shared" si="0"/>
        <v>37</v>
      </c>
      <c r="D9" s="1" t="str">
        <f t="shared" si="1"/>
        <v>44.0 (22.9)</v>
      </c>
      <c r="E9" s="1" t="str">
        <f t="shared" si="2"/>
        <v>40.0 (29.0, 55.0)</v>
      </c>
      <c r="F9" s="1" t="str">
        <f t="shared" si="3"/>
        <v>(10.0, 99.0)</v>
      </c>
    </row>
    <row r="10" spans="1:6" ht="12.75">
      <c r="A10" t="s">
        <v>9</v>
      </c>
      <c r="B10" t="s">
        <v>47</v>
      </c>
      <c r="C10" s="1" t="str">
        <f t="shared" si="0"/>
        <v>41</v>
      </c>
      <c r="D10" s="1" t="str">
        <f t="shared" si="1"/>
        <v>35.6 (22.3)</v>
      </c>
      <c r="E10" s="1" t="str">
        <f t="shared" si="2"/>
        <v>30.0 (20.0, 55.0)</v>
      </c>
      <c r="F10" s="1" t="str">
        <f t="shared" si="3"/>
        <v>(5.0, 85.0)</v>
      </c>
    </row>
    <row r="11" spans="2:6" ht="12.75">
      <c r="B11" t="s">
        <v>48</v>
      </c>
      <c r="C11" s="1" t="str">
        <f t="shared" si="0"/>
        <v>41</v>
      </c>
      <c r="D11" s="1" t="str">
        <f t="shared" si="1"/>
        <v>39.5 (21.0)</v>
      </c>
      <c r="E11" s="1" t="str">
        <f t="shared" si="2"/>
        <v>35.0 (20.0, 55.0)</v>
      </c>
      <c r="F11" s="1" t="str">
        <f t="shared" si="3"/>
        <v>(10.0, 85.0)</v>
      </c>
    </row>
    <row r="12" spans="2:6" ht="12.75">
      <c r="B12" t="s">
        <v>45</v>
      </c>
      <c r="C12" s="1" t="str">
        <f t="shared" si="0"/>
        <v>41</v>
      </c>
      <c r="D12" s="1" t="str">
        <f t="shared" si="1"/>
        <v>37.5 (21.9)</v>
      </c>
      <c r="E12" s="1" t="str">
        <f t="shared" si="2"/>
        <v>31.7 (20.8, 57.5)</v>
      </c>
      <c r="F12" s="1" t="str">
        <f t="shared" si="3"/>
        <v>(2.5, 84.3)</v>
      </c>
    </row>
    <row r="13" spans="2:6" ht="12.75">
      <c r="B13" t="s">
        <v>46</v>
      </c>
      <c r="C13" s="1" t="str">
        <f t="shared" si="0"/>
        <v>41</v>
      </c>
      <c r="D13" s="1" t="str">
        <f t="shared" si="1"/>
        <v>41.2 (20.5)</v>
      </c>
      <c r="E13" s="1" t="str">
        <f t="shared" si="2"/>
        <v>40.0 (21.7, 55.0)</v>
      </c>
      <c r="F13" s="1" t="str">
        <f t="shared" si="3"/>
        <v>(11.0, 83.0)</v>
      </c>
    </row>
    <row r="14" spans="1:6" ht="12.75">
      <c r="A14" t="s">
        <v>10</v>
      </c>
      <c r="B14" t="s">
        <v>47</v>
      </c>
      <c r="C14" s="1" t="str">
        <f t="shared" si="0"/>
        <v>117</v>
      </c>
      <c r="D14" s="1" t="str">
        <f t="shared" si="1"/>
        <v>40.0 (24.2)</v>
      </c>
      <c r="E14" s="1" t="str">
        <f t="shared" si="2"/>
        <v>35.0 (20.0, 55.0)</v>
      </c>
      <c r="F14" s="1" t="str">
        <f t="shared" si="3"/>
        <v>(5.0, 105.0)</v>
      </c>
    </row>
    <row r="15" spans="2:6" ht="12.75">
      <c r="B15" t="s">
        <v>48</v>
      </c>
      <c r="C15" s="1" t="str">
        <f t="shared" si="0"/>
        <v>117</v>
      </c>
      <c r="D15" s="1" t="str">
        <f t="shared" si="1"/>
        <v>42.7 (23.2)</v>
      </c>
      <c r="E15" s="1" t="str">
        <f t="shared" si="2"/>
        <v>40.0 (20.0, 55.0)</v>
      </c>
      <c r="F15" s="1" t="str">
        <f t="shared" si="3"/>
        <v>(5.0, 105.0)</v>
      </c>
    </row>
    <row r="16" spans="2:6" ht="12.75">
      <c r="B16" t="s">
        <v>45</v>
      </c>
      <c r="C16" s="1" t="str">
        <f t="shared" si="0"/>
        <v>117</v>
      </c>
      <c r="D16" s="1" t="str">
        <f t="shared" si="1"/>
        <v>40.8 (24.2)</v>
      </c>
      <c r="E16" s="1" t="str">
        <f t="shared" si="2"/>
        <v>35.8 (22.5, 58.3)</v>
      </c>
      <c r="F16" s="1" t="str">
        <f t="shared" si="3"/>
        <v>(2.5, 107.0)</v>
      </c>
    </row>
    <row r="17" spans="2:6" ht="12.75">
      <c r="B17" t="s">
        <v>46</v>
      </c>
      <c r="C17" s="1" t="str">
        <f t="shared" si="0"/>
        <v>117</v>
      </c>
      <c r="D17" s="1" t="str">
        <f t="shared" si="1"/>
        <v>43.7 (22.9)</v>
      </c>
      <c r="E17" s="1" t="str">
        <f t="shared" si="2"/>
        <v>41.7 (25.0, 57.5)</v>
      </c>
      <c r="F17" s="1" t="str">
        <f t="shared" si="3"/>
        <v>(4.2, 99.0)</v>
      </c>
    </row>
    <row r="24" spans="1:4" ht="13.5">
      <c r="A24" s="3"/>
      <c r="D24" s="1" t="s">
        <v>4</v>
      </c>
    </row>
    <row r="25" spans="1:10" ht="13.5">
      <c r="A25" s="3">
        <v>0</v>
      </c>
      <c r="B25" t="s">
        <v>41</v>
      </c>
      <c r="C25" s="1">
        <v>39</v>
      </c>
      <c r="D25" s="1">
        <v>43.20513</v>
      </c>
      <c r="E25" s="1">
        <v>25.96777</v>
      </c>
      <c r="F25" s="1">
        <v>5</v>
      </c>
      <c r="G25">
        <v>20</v>
      </c>
      <c r="H25">
        <v>35</v>
      </c>
      <c r="I25">
        <v>65</v>
      </c>
      <c r="J25">
        <v>90</v>
      </c>
    </row>
    <row r="26" spans="1:10" ht="13.5">
      <c r="A26" s="3"/>
      <c r="B26" t="s">
        <v>42</v>
      </c>
      <c r="C26" s="1">
        <v>39</v>
      </c>
      <c r="D26" s="1">
        <v>44.87179</v>
      </c>
      <c r="E26" s="1">
        <v>25.19626</v>
      </c>
      <c r="F26" s="1">
        <v>5</v>
      </c>
      <c r="G26">
        <v>20</v>
      </c>
      <c r="H26">
        <v>45</v>
      </c>
      <c r="I26">
        <v>65</v>
      </c>
      <c r="J26">
        <v>90</v>
      </c>
    </row>
    <row r="27" spans="1:10" ht="13.5">
      <c r="A27" s="3"/>
      <c r="B27" t="s">
        <v>11</v>
      </c>
      <c r="C27" s="1">
        <v>39</v>
      </c>
      <c r="D27" s="1">
        <v>43.63034</v>
      </c>
      <c r="E27" s="1">
        <v>26.25878</v>
      </c>
      <c r="F27" s="1">
        <v>6.666667</v>
      </c>
      <c r="G27">
        <v>22.5</v>
      </c>
      <c r="H27">
        <v>36.66667</v>
      </c>
      <c r="I27">
        <v>65.83334</v>
      </c>
      <c r="J27">
        <v>90.83334</v>
      </c>
    </row>
    <row r="28" spans="1:10" ht="13.5">
      <c r="A28" s="2"/>
      <c r="B28" t="s">
        <v>12</v>
      </c>
      <c r="C28" s="1">
        <v>39</v>
      </c>
      <c r="D28" s="1">
        <v>46.16361</v>
      </c>
      <c r="E28" s="1">
        <v>25.51592</v>
      </c>
      <c r="F28" s="1">
        <v>4.166667</v>
      </c>
      <c r="G28">
        <v>22.5</v>
      </c>
      <c r="H28">
        <v>48</v>
      </c>
      <c r="I28">
        <v>64.16666</v>
      </c>
      <c r="J28">
        <v>92.5</v>
      </c>
    </row>
    <row r="29" spans="1:10" ht="13.5">
      <c r="A29" s="3">
        <v>0.25</v>
      </c>
      <c r="B29" t="s">
        <v>41</v>
      </c>
      <c r="C29" s="1">
        <v>37</v>
      </c>
      <c r="D29" s="1">
        <v>41.35135</v>
      </c>
      <c r="E29" s="1">
        <v>24.11341</v>
      </c>
      <c r="F29" s="1">
        <v>5</v>
      </c>
      <c r="G29">
        <v>25</v>
      </c>
      <c r="H29">
        <v>35</v>
      </c>
      <c r="I29">
        <v>50</v>
      </c>
      <c r="J29">
        <v>105</v>
      </c>
    </row>
    <row r="30" spans="1:10" ht="13.5">
      <c r="A30" s="3"/>
      <c r="B30" t="s">
        <v>42</v>
      </c>
      <c r="C30" s="1">
        <v>37</v>
      </c>
      <c r="D30" s="1">
        <v>43.91892</v>
      </c>
      <c r="E30" s="1">
        <v>23.39679</v>
      </c>
      <c r="F30" s="1">
        <v>10</v>
      </c>
      <c r="G30">
        <v>25</v>
      </c>
      <c r="H30">
        <v>40</v>
      </c>
      <c r="I30">
        <v>55</v>
      </c>
      <c r="J30">
        <v>105</v>
      </c>
    </row>
    <row r="31" spans="1:10" ht="13.5">
      <c r="A31" s="3"/>
      <c r="B31" t="s">
        <v>11</v>
      </c>
      <c r="C31" s="1">
        <v>37</v>
      </c>
      <c r="D31" s="1">
        <v>41.46943</v>
      </c>
      <c r="E31" s="1">
        <v>24.47682</v>
      </c>
      <c r="F31" s="1">
        <v>7</v>
      </c>
      <c r="G31">
        <v>25</v>
      </c>
      <c r="H31">
        <v>37.5</v>
      </c>
      <c r="I31">
        <v>50</v>
      </c>
      <c r="J31">
        <v>107</v>
      </c>
    </row>
    <row r="32" spans="1:10" ht="13.5">
      <c r="A32" s="2"/>
      <c r="B32" t="s">
        <v>12</v>
      </c>
      <c r="C32" s="1">
        <v>37</v>
      </c>
      <c r="D32" s="1">
        <v>43.95882</v>
      </c>
      <c r="E32" s="1">
        <v>22.88379</v>
      </c>
      <c r="F32" s="1">
        <v>10</v>
      </c>
      <c r="G32">
        <v>29</v>
      </c>
      <c r="H32">
        <v>40</v>
      </c>
      <c r="I32">
        <v>55</v>
      </c>
      <c r="J32">
        <v>99</v>
      </c>
    </row>
    <row r="33" spans="1:10" ht="13.5">
      <c r="A33" s="3">
        <v>0.5</v>
      </c>
      <c r="B33" t="s">
        <v>41</v>
      </c>
      <c r="C33" s="1">
        <v>41</v>
      </c>
      <c r="D33" s="1">
        <v>35.60976</v>
      </c>
      <c r="E33" s="1">
        <v>22.31017</v>
      </c>
      <c r="F33" s="1">
        <v>5</v>
      </c>
      <c r="G33">
        <v>20</v>
      </c>
      <c r="H33">
        <v>30</v>
      </c>
      <c r="I33">
        <v>55</v>
      </c>
      <c r="J33">
        <v>85</v>
      </c>
    </row>
    <row r="34" spans="1:10" ht="13.5">
      <c r="A34" s="3"/>
      <c r="B34" t="s">
        <v>42</v>
      </c>
      <c r="C34" s="1">
        <v>41</v>
      </c>
      <c r="D34" s="1">
        <v>39.5122</v>
      </c>
      <c r="E34" s="1">
        <v>21.02989</v>
      </c>
      <c r="F34" s="1">
        <v>10</v>
      </c>
      <c r="G34">
        <v>20</v>
      </c>
      <c r="H34">
        <v>35</v>
      </c>
      <c r="I34">
        <v>55</v>
      </c>
      <c r="J34">
        <v>85</v>
      </c>
    </row>
    <row r="35" spans="1:10" ht="13.5">
      <c r="A35" s="3"/>
      <c r="B35" t="s">
        <v>11</v>
      </c>
      <c r="C35" s="1">
        <v>41</v>
      </c>
      <c r="D35" s="1">
        <v>37.5196</v>
      </c>
      <c r="E35" s="1">
        <v>21.92974</v>
      </c>
      <c r="F35" s="1">
        <v>2.5</v>
      </c>
      <c r="G35">
        <v>20.83333</v>
      </c>
      <c r="H35">
        <v>31.66667</v>
      </c>
      <c r="I35">
        <v>57.5</v>
      </c>
      <c r="J35">
        <v>84.28571</v>
      </c>
    </row>
    <row r="36" spans="1:10" ht="13.5">
      <c r="A36" s="2"/>
      <c r="B36" t="s">
        <v>12</v>
      </c>
      <c r="C36" s="1">
        <v>41</v>
      </c>
      <c r="D36" s="1">
        <v>41.18685</v>
      </c>
      <c r="E36" s="1">
        <v>20.49308</v>
      </c>
      <c r="F36" s="1">
        <v>11</v>
      </c>
      <c r="G36">
        <v>21.66667</v>
      </c>
      <c r="H36">
        <v>40</v>
      </c>
      <c r="I36">
        <v>55</v>
      </c>
      <c r="J36">
        <v>83</v>
      </c>
    </row>
    <row r="37" spans="1:10" ht="13.5">
      <c r="A37" s="3" t="s">
        <v>5</v>
      </c>
      <c r="B37" t="s">
        <v>41</v>
      </c>
      <c r="C37" s="1">
        <v>117</v>
      </c>
      <c r="D37" s="1">
        <v>39.95726</v>
      </c>
      <c r="E37" s="1">
        <v>24.16266</v>
      </c>
      <c r="F37" s="1">
        <v>5</v>
      </c>
      <c r="G37">
        <v>20</v>
      </c>
      <c r="H37">
        <v>35</v>
      </c>
      <c r="I37">
        <v>55</v>
      </c>
      <c r="J37">
        <v>105</v>
      </c>
    </row>
    <row r="38" spans="1:10" ht="13.5">
      <c r="A38" s="3"/>
      <c r="B38" t="s">
        <v>42</v>
      </c>
      <c r="C38" s="1">
        <v>117</v>
      </c>
      <c r="D38" s="1">
        <v>42.69231</v>
      </c>
      <c r="E38" s="1">
        <v>23.15185</v>
      </c>
      <c r="F38" s="1">
        <v>5</v>
      </c>
      <c r="G38">
        <v>20</v>
      </c>
      <c r="H38">
        <v>40</v>
      </c>
      <c r="I38">
        <v>55</v>
      </c>
      <c r="J38">
        <v>105</v>
      </c>
    </row>
    <row r="39" spans="1:10" ht="13.5">
      <c r="A39" s="3"/>
      <c r="B39" t="s">
        <v>11</v>
      </c>
      <c r="C39" s="1">
        <v>117</v>
      </c>
      <c r="D39" s="1">
        <v>40.80561</v>
      </c>
      <c r="E39" s="1">
        <v>24.17194</v>
      </c>
      <c r="F39" s="1">
        <v>2.5</v>
      </c>
      <c r="G39">
        <v>22.5</v>
      </c>
      <c r="H39">
        <v>35.83333</v>
      </c>
      <c r="I39">
        <v>58.33333</v>
      </c>
      <c r="J39">
        <v>107</v>
      </c>
    </row>
    <row r="40" spans="1:10" ht="13.5">
      <c r="A40" s="2"/>
      <c r="B40" t="s">
        <v>12</v>
      </c>
      <c r="C40" s="1">
        <v>117</v>
      </c>
      <c r="D40" s="1">
        <v>43.72237</v>
      </c>
      <c r="E40" s="1">
        <v>22.91083</v>
      </c>
      <c r="F40" s="1">
        <v>4.166667</v>
      </c>
      <c r="G40">
        <v>25</v>
      </c>
      <c r="H40">
        <v>41.66667</v>
      </c>
      <c r="I40">
        <v>57.5</v>
      </c>
      <c r="J40">
        <v>99</v>
      </c>
    </row>
    <row r="41" ht="13.5">
      <c r="A41" s="3"/>
    </row>
    <row r="42" ht="13.5">
      <c r="A42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0"/>
  <sheetViews>
    <sheetView workbookViewId="0" topLeftCell="A9">
      <selection activeCell="B1" sqref="B1:G37"/>
    </sheetView>
  </sheetViews>
  <sheetFormatPr defaultColWidth="9.140625" defaultRowHeight="12.75"/>
  <cols>
    <col min="2" max="2" width="21.421875" style="0" customWidth="1"/>
    <col min="3" max="3" width="14.7109375" style="0" customWidth="1"/>
    <col min="4" max="7" width="18.00390625" style="1" customWidth="1"/>
  </cols>
  <sheetData>
    <row r="1" spans="1:7" ht="12.75">
      <c r="A1" t="s">
        <v>28</v>
      </c>
      <c r="D1" s="1" t="s">
        <v>24</v>
      </c>
      <c r="E1" s="1" t="s">
        <v>1</v>
      </c>
      <c r="F1" s="1" t="s">
        <v>3</v>
      </c>
      <c r="G1" s="1" t="s">
        <v>2</v>
      </c>
    </row>
    <row r="2" ht="12.75">
      <c r="C2" t="s">
        <v>23</v>
      </c>
    </row>
    <row r="3" spans="1:7" ht="12.75">
      <c r="A3">
        <v>49</v>
      </c>
      <c r="B3" t="s">
        <v>7</v>
      </c>
      <c r="C3" t="s">
        <v>13</v>
      </c>
      <c r="D3" s="1" t="str">
        <f ca="1">TEXT(INDIRECT("D"&amp;$A3),"##0")&amp;" ("&amp;TEXT(39-INDIRECT("D"&amp;$A3),"#0")&amp;")"</f>
        <v>39 (0)</v>
      </c>
      <c r="E3" s="1" t="str">
        <f ca="1">TEXT(INDIRECT("E"&amp;$A3),"##0.0")&amp;" ("&amp;TEXT(INDIRECT("f"&amp;$A3),"##0.0")&amp;")"</f>
        <v>43.7 (26.4)</v>
      </c>
      <c r="F3" s="1" t="str">
        <f ca="1">TEXT(INDIRECT("i"&amp;$A3),"##0.0")&amp;" ("&amp;TEXT(INDIRECT("h"&amp;$A3),"##0.0")&amp;", "&amp;TEXT(INDIRECT("j"&amp;$A3),"##0.0")&amp;")"</f>
        <v>37.0 (20.0, 66.0)</v>
      </c>
      <c r="G3" s="1" t="str">
        <f ca="1">"("&amp;TEXT(INDIRECT("g"&amp;$A3),"##0.0")&amp;", "&amp;TEXT(INDIRECT("K"&amp;$A3),"##0.0")&amp;")"</f>
        <v>(7.0, 91.0)</v>
      </c>
    </row>
    <row r="4" spans="1:7" ht="12.75">
      <c r="A4">
        <f>A3+1</f>
        <v>50</v>
      </c>
      <c r="C4" t="s">
        <v>14</v>
      </c>
      <c r="D4" s="1" t="str">
        <f ca="1">TEXT(INDIRECT("D"&amp;$A4),"##0")&amp;" ("&amp;TEXT(39-INDIRECT("D"&amp;$A4),"#0")&amp;")"</f>
        <v>39 (0)</v>
      </c>
      <c r="E4" s="1" t="str">
        <f aca="true" ca="1" t="shared" si="0" ref="E4:E10">TEXT(INDIRECT("E"&amp;$A4),"##0.0")&amp;" ("&amp;TEXT(INDIRECT("f"&amp;$A4),"##0.0")&amp;")"</f>
        <v>46.7 (25.6)</v>
      </c>
      <c r="F4" s="1" t="str">
        <f aca="true" ca="1" t="shared" si="1" ref="F4:F10">TEXT(INDIRECT("i"&amp;$A4),"##0.0")&amp;" ("&amp;TEXT(INDIRECT("h"&amp;$A4),"##0.0")&amp;", "&amp;TEXT(INDIRECT("j"&amp;$A4),"##0.0")&amp;")"</f>
        <v>48.0 (25.0, 65.8)</v>
      </c>
      <c r="G4" s="1" t="str">
        <f aca="true" ca="1" t="shared" si="2" ref="G4:G10">"("&amp;TEXT(INDIRECT("g"&amp;$A4),"##0.0")&amp;", "&amp;TEXT(INDIRECT("K"&amp;$A4),"##0.0")&amp;")"</f>
        <v>(3.0, 93.0)</v>
      </c>
    </row>
    <row r="5" spans="1:7" ht="12.75">
      <c r="A5">
        <f>A3+8</f>
        <v>57</v>
      </c>
      <c r="B5" t="s">
        <v>8</v>
      </c>
      <c r="C5" t="s">
        <v>13</v>
      </c>
      <c r="D5" s="1" t="str">
        <f ca="1">TEXT(INDIRECT("D"&amp;$A5),"##0")&amp;" ("&amp;TEXT(37-INDIRECT("D"&amp;$A5),"#0")&amp;")"</f>
        <v>37 (0)</v>
      </c>
      <c r="E5" s="1" t="str">
        <f ca="1" t="shared" si="0"/>
        <v>41.8 (24.9)</v>
      </c>
      <c r="F5" s="1" t="str">
        <f ca="1" t="shared" si="1"/>
        <v>40.0 (25.0, 55.0)</v>
      </c>
      <c r="G5" s="1" t="str">
        <f ca="1" t="shared" si="2"/>
        <v>(6.3, 107.5)</v>
      </c>
    </row>
    <row r="6" spans="1:7" ht="12.75">
      <c r="A6">
        <f>A5+1</f>
        <v>58</v>
      </c>
      <c r="C6" t="s">
        <v>14</v>
      </c>
      <c r="D6" s="1" t="str">
        <f ca="1">TEXT(INDIRECT("D"&amp;$A6),"##0")&amp;" ("&amp;TEXT(37-INDIRECT("D"&amp;$A6),"#0")&amp;")"</f>
        <v>37 (0)</v>
      </c>
      <c r="E6" s="1" t="str">
        <f ca="1" t="shared" si="0"/>
        <v>44.0 (22.8)</v>
      </c>
      <c r="F6" s="1" t="str">
        <f ca="1" t="shared" si="1"/>
        <v>40.0 (28.3, 55.0)</v>
      </c>
      <c r="G6" s="1" t="str">
        <f ca="1" t="shared" si="2"/>
        <v>(10.0, 97.5)</v>
      </c>
    </row>
    <row r="7" spans="1:7" ht="12.75">
      <c r="A7">
        <f>A5+8</f>
        <v>65</v>
      </c>
      <c r="B7" t="s">
        <v>9</v>
      </c>
      <c r="C7" t="s">
        <v>13</v>
      </c>
      <c r="D7" s="1" t="str">
        <f ca="1">TEXT(INDIRECT("D"&amp;$A7),"##0")&amp;" ("&amp;TEXT(41-INDIRECT("D"&amp;$A7),"#0")&amp;")"</f>
        <v>39 (2)</v>
      </c>
      <c r="E7" s="1" t="str">
        <f ca="1" t="shared" si="0"/>
        <v>37.0 (21.9)</v>
      </c>
      <c r="F7" s="1" t="str">
        <f ca="1" t="shared" si="1"/>
        <v>31.3 (20.0, 58.3)</v>
      </c>
      <c r="G7" s="1" t="str">
        <f ca="1" t="shared" si="2"/>
        <v>(-5.0, 84.2)</v>
      </c>
    </row>
    <row r="8" spans="1:7" ht="12.75">
      <c r="A8">
        <f>A7+1</f>
        <v>66</v>
      </c>
      <c r="C8" t="s">
        <v>14</v>
      </c>
      <c r="D8" s="1" t="str">
        <f ca="1">TEXT(INDIRECT("D"&amp;$A8),"##0")&amp;" ("&amp;TEXT(41-INDIRECT("D"&amp;$A8),"#0")&amp;")"</f>
        <v>39 (2)</v>
      </c>
      <c r="E8" s="1" t="str">
        <f ca="1" t="shared" si="0"/>
        <v>40.5 (20.5)</v>
      </c>
      <c r="F8" s="1" t="str">
        <f ca="1" t="shared" si="1"/>
        <v>35.0 (22.0, 52.5)</v>
      </c>
      <c r="G8" s="1" t="str">
        <f ca="1" t="shared" si="2"/>
        <v>(11.3, 82.5)</v>
      </c>
    </row>
    <row r="9" spans="1:7" ht="12.75">
      <c r="A9">
        <f>A7+8</f>
        <v>73</v>
      </c>
      <c r="B9" t="s">
        <v>10</v>
      </c>
      <c r="C9" t="s">
        <v>13</v>
      </c>
      <c r="D9" s="1" t="str">
        <f ca="1">TEXT(INDIRECT("D"&amp;$A9),"##0")&amp;" ("&amp;TEXT(117-INDIRECT("D"&amp;$A9),"#0")&amp;")"</f>
        <v>115 (2)</v>
      </c>
      <c r="E9" s="1" t="str">
        <f ca="1" t="shared" si="0"/>
        <v>40.8 (24.4)</v>
      </c>
      <c r="F9" s="1" t="str">
        <f ca="1" t="shared" si="1"/>
        <v>36.7 (20.0, 60.0)</v>
      </c>
      <c r="G9" s="1" t="str">
        <f ca="1" t="shared" si="2"/>
        <v>(-5.0, 107.5)</v>
      </c>
    </row>
    <row r="10" spans="1:7" ht="12.75">
      <c r="A10">
        <f>A9+1</f>
        <v>74</v>
      </c>
      <c r="C10" t="s">
        <v>14</v>
      </c>
      <c r="D10" s="1" t="str">
        <f ca="1">TEXT(INDIRECT("D"&amp;$A10),"##0")&amp;" ("&amp;TEXT(117-INDIRECT("D"&amp;$A10),"#0")&amp;")"</f>
        <v>115 (2)</v>
      </c>
      <c r="E10" s="1" t="str">
        <f ca="1" t="shared" si="0"/>
        <v>43.8 (23.0)</v>
      </c>
      <c r="F10" s="1" t="str">
        <f ca="1" t="shared" si="1"/>
        <v>41.0 (25.0, 60.0)</v>
      </c>
      <c r="G10" s="1" t="str">
        <f ca="1" t="shared" si="2"/>
        <v>(3.0, 97.5)</v>
      </c>
    </row>
    <row r="11" ht="12.75">
      <c r="C11" t="s">
        <v>25</v>
      </c>
    </row>
    <row r="12" spans="1:7" ht="12.75">
      <c r="A12">
        <f>A3+2</f>
        <v>51</v>
      </c>
      <c r="B12" t="s">
        <v>7</v>
      </c>
      <c r="C12" t="s">
        <v>13</v>
      </c>
      <c r="D12" s="1" t="str">
        <f ca="1">TEXT(INDIRECT("D"&amp;$A12),"##0")&amp;" ("&amp;TEXT(39-INDIRECT("D"&amp;$A12),"#0")&amp;")"</f>
        <v>39 (0)</v>
      </c>
      <c r="E12" s="1" t="str">
        <f ca="1">TEXT(INDIRECT("E"&amp;$A12),"##0.00")&amp;" ("&amp;TEXT(INDIRECT("f"&amp;$A12),"##0.00")&amp;")"</f>
        <v>0.49 (4.87)</v>
      </c>
      <c r="F12" s="1" t="str">
        <f ca="1">TEXT(INDIRECT("i"&amp;$A12),"##0.00")&amp;" ("&amp;TEXT(INDIRECT("h"&amp;$A12),"##0.00")&amp;", "&amp;TEXT(INDIRECT("j"&amp;$A12),"##0.00")&amp;")"</f>
        <v>0.00 (-2.50, 5.00)</v>
      </c>
      <c r="G12" s="1" t="str">
        <f ca="1">"("&amp;TEXT(INDIRECT("g"&amp;$A12),"##0.0")&amp;", "&amp;TEXT(INDIRECT("K"&amp;$A12),"##0.0")&amp;")"</f>
        <v>(-12.5, 10.0)</v>
      </c>
    </row>
    <row r="13" spans="1:7" ht="12.75">
      <c r="A13">
        <f>A12+1</f>
        <v>52</v>
      </c>
      <c r="C13" t="s">
        <v>14</v>
      </c>
      <c r="D13" s="1" t="str">
        <f ca="1">TEXT(INDIRECT("D"&amp;$A13),"##0")&amp;" ("&amp;TEXT(39-INDIRECT("D"&amp;$A13),"#0")&amp;")"</f>
        <v>39 (0)</v>
      </c>
      <c r="E13" s="1" t="str">
        <f aca="true" ca="1" t="shared" si="3" ref="E13:E19">TEXT(INDIRECT("E"&amp;$A13),"##0.00")&amp;" ("&amp;TEXT(INDIRECT("f"&amp;$A13),"##0.00")&amp;")"</f>
        <v>1.83 (4.04)</v>
      </c>
      <c r="F13" s="1" t="str">
        <f aca="true" ca="1" t="shared" si="4" ref="F13:F19">TEXT(INDIRECT("i"&amp;$A13),"##0.00")&amp;" ("&amp;TEXT(INDIRECT("h"&amp;$A13),"##0.00")&amp;", "&amp;TEXT(INDIRECT("j"&amp;$A13),"##0.00")&amp;")"</f>
        <v>2.00 (0.00, 5.00)</v>
      </c>
      <c r="G13" s="1" t="str">
        <f aca="true" ca="1" t="shared" si="5" ref="G13:G19">"("&amp;TEXT(INDIRECT("g"&amp;$A13),"##0.0")&amp;", "&amp;TEXT(INDIRECT("K"&amp;$A13),"##0.0")&amp;")"</f>
        <v>(-7.0, 11.0)</v>
      </c>
    </row>
    <row r="14" spans="1:7" ht="12.75">
      <c r="A14">
        <f>A12+8</f>
        <v>59</v>
      </c>
      <c r="B14" t="s">
        <v>8</v>
      </c>
      <c r="C14" t="s">
        <v>13</v>
      </c>
      <c r="D14" s="1" t="str">
        <f ca="1">TEXT(INDIRECT("D"&amp;$A14),"##0")&amp;" ("&amp;TEXT(37-INDIRECT("D"&amp;$A14),"#0")&amp;")"</f>
        <v>37 (0)</v>
      </c>
      <c r="E14" s="1" t="str">
        <f ca="1" t="shared" si="3"/>
        <v>0.42 (6.21)</v>
      </c>
      <c r="F14" s="1" t="str">
        <f ca="1" t="shared" si="4"/>
        <v>0.00 (-3.33, 4.00)</v>
      </c>
      <c r="G14" s="1" t="str">
        <f ca="1" t="shared" si="5"/>
        <v>(-13.3, 20.0)</v>
      </c>
    </row>
    <row r="15" spans="1:7" ht="12.75">
      <c r="A15">
        <f>A14+1</f>
        <v>60</v>
      </c>
      <c r="C15" t="s">
        <v>14</v>
      </c>
      <c r="D15" s="1" t="str">
        <f ca="1">TEXT(INDIRECT("D"&amp;$A15),"##0")&amp;" ("&amp;TEXT(37-INDIRECT("D"&amp;$A15),"#0")&amp;")"</f>
        <v>37 (0)</v>
      </c>
      <c r="E15" s="1" t="str">
        <f ca="1" t="shared" si="3"/>
        <v>0.12 (4.45)</v>
      </c>
      <c r="F15" s="1" t="str">
        <f ca="1" t="shared" si="4"/>
        <v>0.00 (-1.00, 3.00)</v>
      </c>
      <c r="G15" s="1" t="str">
        <f ca="1" t="shared" si="5"/>
        <v>(-15.0, 8.3)</v>
      </c>
    </row>
    <row r="16" spans="1:7" ht="12.75">
      <c r="A16">
        <f>A14+8</f>
        <v>67</v>
      </c>
      <c r="B16" t="s">
        <v>9</v>
      </c>
      <c r="C16" t="s">
        <v>13</v>
      </c>
      <c r="D16" s="1" t="str">
        <f ca="1">TEXT(INDIRECT("D"&amp;$A16),"##0")&amp;" ("&amp;TEXT(41-INDIRECT("D"&amp;$A16),"#0")&amp;")"</f>
        <v>39 (2)</v>
      </c>
      <c r="E16" s="1" t="str">
        <f ca="1" t="shared" si="3"/>
        <v>2.65 (6.45)</v>
      </c>
      <c r="F16" s="1" t="str">
        <f ca="1" t="shared" si="4"/>
        <v>2.50 (0.00, 5.00)</v>
      </c>
      <c r="G16" s="1" t="str">
        <f ca="1" t="shared" si="5"/>
        <v>(-15.0, 17.9)</v>
      </c>
    </row>
    <row r="17" spans="1:7" ht="12.75">
      <c r="A17">
        <f>A16+1</f>
        <v>68</v>
      </c>
      <c r="C17" t="s">
        <v>14</v>
      </c>
      <c r="D17" s="1" t="str">
        <f ca="1">TEXT(INDIRECT("D"&amp;$A17),"##0")&amp;" ("&amp;TEXT(41-INDIRECT("D"&amp;$A17),"#0")&amp;")"</f>
        <v>39 (2)</v>
      </c>
      <c r="E17" s="1" t="str">
        <f ca="1" t="shared" si="3"/>
        <v>2.06 (7.00)</v>
      </c>
      <c r="F17" s="1" t="str">
        <f ca="1" t="shared" si="4"/>
        <v>1.67 (-2.50, 6.00)</v>
      </c>
      <c r="G17" s="1" t="str">
        <f ca="1" t="shared" si="5"/>
        <v>(-10.0, 25.0)</v>
      </c>
    </row>
    <row r="18" spans="1:7" ht="12.75">
      <c r="A18">
        <f>A16+8</f>
        <v>75</v>
      </c>
      <c r="B18" t="s">
        <v>10</v>
      </c>
      <c r="C18" t="s">
        <v>13</v>
      </c>
      <c r="D18" s="1" t="str">
        <f ca="1">TEXT(INDIRECT("D"&amp;$A18),"##0")&amp;" ("&amp;TEXT(117-INDIRECT("D"&amp;$A18),"#0")&amp;")"</f>
        <v>115 (2)</v>
      </c>
      <c r="E18" s="1" t="str">
        <f ca="1" t="shared" si="3"/>
        <v>1.20 (5.92)</v>
      </c>
      <c r="F18" s="1" t="str">
        <f ca="1" t="shared" si="4"/>
        <v>1.00 (-1.67, 5.00)</v>
      </c>
      <c r="G18" s="1" t="str">
        <f ca="1" t="shared" si="5"/>
        <v>(-15.0, 20.0)</v>
      </c>
    </row>
    <row r="19" spans="1:7" ht="12.75">
      <c r="A19">
        <f>A18+1</f>
        <v>76</v>
      </c>
      <c r="C19" t="s">
        <v>14</v>
      </c>
      <c r="D19" s="1" t="str">
        <f ca="1">TEXT(INDIRECT("D"&amp;$A19),"##0")&amp;" ("&amp;TEXT(117-INDIRECT("D"&amp;$A19),"#0")&amp;")"</f>
        <v>115 (2)</v>
      </c>
      <c r="E19" s="1" t="str">
        <f ca="1" t="shared" si="3"/>
        <v>1.36 (5.36)</v>
      </c>
      <c r="F19" s="1" t="str">
        <f ca="1" t="shared" si="4"/>
        <v>1.25 (-1.00, 5.00)</v>
      </c>
      <c r="G19" s="1" t="str">
        <f ca="1" t="shared" si="5"/>
        <v>(-15.0, 25.0)</v>
      </c>
    </row>
    <row r="20" ht="12.75">
      <c r="C20" t="s">
        <v>26</v>
      </c>
    </row>
    <row r="21" spans="1:7" ht="12.75">
      <c r="A21">
        <f>A12+2</f>
        <v>53</v>
      </c>
      <c r="B21" t="s">
        <v>7</v>
      </c>
      <c r="C21" t="s">
        <v>13</v>
      </c>
      <c r="D21" s="1" t="str">
        <f ca="1">TEXT(INDIRECT("D"&amp;$A21),"##0")&amp;" ("&amp;TEXT(39-INDIRECT("D"&amp;$A21),"#0")&amp;")"</f>
        <v>39 (0)</v>
      </c>
      <c r="E21" s="1" t="str">
        <f ca="1">TEXT(INDIRECT("E"&amp;$A21),"##0.0")&amp;" ("&amp;TEXT(INDIRECT("f"&amp;$A21),"##0.0")&amp;")"</f>
        <v>43.6 (26.2)</v>
      </c>
      <c r="F21" s="1" t="str">
        <f ca="1">TEXT(INDIRECT("i"&amp;$A21),"##0.0")&amp;" ("&amp;TEXT(INDIRECT("h"&amp;$A21),"##0.0")&amp;", "&amp;TEXT(INDIRECT("j"&amp;$A21),"##0.0")&amp;")"</f>
        <v>37.0 (20.0, 66.3)</v>
      </c>
      <c r="G21" s="1" t="str">
        <f ca="1">"("&amp;TEXT(INDIRECT("g"&amp;$A21),"##0.0")&amp;", "&amp;TEXT(INDIRECT("K"&amp;$A21),"##0.0")&amp;")"</f>
        <v>(7.0, 91.0)</v>
      </c>
    </row>
    <row r="22" spans="1:7" ht="12.75">
      <c r="A22">
        <f>A21+1</f>
        <v>54</v>
      </c>
      <c r="C22" t="s">
        <v>14</v>
      </c>
      <c r="D22" s="1" t="str">
        <f ca="1">TEXT(INDIRECT("D"&amp;$A22),"##0")&amp;" ("&amp;TEXT(39-INDIRECT("D"&amp;$A22),"#0")&amp;")"</f>
        <v>39 (0)</v>
      </c>
      <c r="E22" s="1" t="str">
        <f aca="true" ca="1" t="shared" si="6" ref="E22:E28">TEXT(INDIRECT("E"&amp;$A22),"##0.0")&amp;" ("&amp;TEXT(INDIRECT("f"&amp;$A22),"##0.0")&amp;")"</f>
        <v>46.6 (25.5)</v>
      </c>
      <c r="F22" s="1" t="str">
        <f aca="true" ca="1" t="shared" si="7" ref="F22:F28">TEXT(INDIRECT("i"&amp;$A22),"##0.0")&amp;" ("&amp;TEXT(INDIRECT("h"&amp;$A22),"##0.0")&amp;", "&amp;TEXT(INDIRECT("j"&amp;$A22),"##0.0")&amp;")"</f>
        <v>48.0 (25.0, 65.8)</v>
      </c>
      <c r="G22" s="1" t="str">
        <f aca="true" ca="1" t="shared" si="8" ref="G22:G28">"("&amp;TEXT(INDIRECT("g"&amp;$A22),"##0.0")&amp;", "&amp;TEXT(INDIRECT("K"&amp;$A22),"##0.0")&amp;")"</f>
        <v>(2.5, 93.0)</v>
      </c>
    </row>
    <row r="23" spans="1:7" ht="12.75">
      <c r="A23">
        <f>A21+8</f>
        <v>61</v>
      </c>
      <c r="B23" t="s">
        <v>8</v>
      </c>
      <c r="C23" t="s">
        <v>13</v>
      </c>
      <c r="D23" s="1" t="str">
        <f ca="1">TEXT(INDIRECT("D"&amp;$A23),"##0")&amp;" ("&amp;TEXT(37-INDIRECT("D"&amp;$A23),"#0")&amp;")"</f>
        <v>37 (0)</v>
      </c>
      <c r="E23" s="1" t="str">
        <f ca="1" t="shared" si="6"/>
        <v>41.8 (24.9)</v>
      </c>
      <c r="F23" s="1" t="str">
        <f ca="1" t="shared" si="7"/>
        <v>40.0 (25.0, 55.0)</v>
      </c>
      <c r="G23" s="1" t="str">
        <f ca="1" t="shared" si="8"/>
        <v>(6.7, 107.5)</v>
      </c>
    </row>
    <row r="24" spans="1:7" ht="12.75">
      <c r="A24">
        <f>A23+1</f>
        <v>62</v>
      </c>
      <c r="C24" t="s">
        <v>14</v>
      </c>
      <c r="D24" s="1" t="str">
        <f ca="1">TEXT(INDIRECT("D"&amp;$A24),"##0")&amp;" ("&amp;TEXT(37-INDIRECT("D"&amp;$A24),"#0")&amp;")"</f>
        <v>37 (0)</v>
      </c>
      <c r="E24" s="1" t="str">
        <f ca="1" t="shared" si="6"/>
        <v>44.0 (22.8)</v>
      </c>
      <c r="F24" s="1" t="str">
        <f ca="1" t="shared" si="7"/>
        <v>40.0 (28.3, 55.0)</v>
      </c>
      <c r="G24" s="1" t="str">
        <f ca="1" t="shared" si="8"/>
        <v>(10.0, 97.5)</v>
      </c>
    </row>
    <row r="25" spans="1:7" ht="12.75">
      <c r="A25">
        <f>A23+8</f>
        <v>69</v>
      </c>
      <c r="B25" t="s">
        <v>9</v>
      </c>
      <c r="C25" t="s">
        <v>13</v>
      </c>
      <c r="D25" s="1" t="str">
        <f ca="1">TEXT(INDIRECT("D"&amp;$A25),"##0")&amp;" ("&amp;TEXT(41-INDIRECT("D"&amp;$A25),"#0")&amp;")"</f>
        <v>38 (3)</v>
      </c>
      <c r="E25" s="1" t="str">
        <f ca="1" t="shared" si="6"/>
        <v>37.1 (22.2)</v>
      </c>
      <c r="F25" s="1" t="str">
        <f ca="1" t="shared" si="7"/>
        <v>31.9 (20.0, 58.3)</v>
      </c>
      <c r="G25" s="1" t="str">
        <f ca="1" t="shared" si="8"/>
        <v>(-5.0, 84.2)</v>
      </c>
    </row>
    <row r="26" spans="1:7" ht="12.75">
      <c r="A26">
        <f>A25+1</f>
        <v>70</v>
      </c>
      <c r="C26" t="s">
        <v>14</v>
      </c>
      <c r="D26" s="1" t="str">
        <f ca="1">TEXT(INDIRECT("D"&amp;$A26),"##0")&amp;" ("&amp;TEXT(41-INDIRECT("D"&amp;$A26),"#0")&amp;")"</f>
        <v>38 (3)</v>
      </c>
      <c r="E26" s="1" t="str">
        <f ca="1" t="shared" si="6"/>
        <v>40.7 (20.8)</v>
      </c>
      <c r="F26" s="1" t="str">
        <f ca="1" t="shared" si="7"/>
        <v>37.5 (22.0, 52.5)</v>
      </c>
      <c r="G26" s="1" t="str">
        <f ca="1" t="shared" si="8"/>
        <v>(10.0, 82.5)</v>
      </c>
    </row>
    <row r="27" spans="1:7" ht="12.75">
      <c r="A27">
        <f>A25+8</f>
        <v>77</v>
      </c>
      <c r="B27" t="s">
        <v>10</v>
      </c>
      <c r="C27" t="s">
        <v>13</v>
      </c>
      <c r="D27" s="1" t="str">
        <f ca="1">TEXT(INDIRECT("D"&amp;$A27),"##0")&amp;" ("&amp;TEXT(117-INDIRECT("D"&amp;$A27),"#0")&amp;")"</f>
        <v>114 (3)</v>
      </c>
      <c r="E27" s="1" t="str">
        <f ca="1" t="shared" si="6"/>
        <v>40.8 (24.4)</v>
      </c>
      <c r="F27" s="1" t="str">
        <f ca="1" t="shared" si="7"/>
        <v>36.7 (20.0, 60.0)</v>
      </c>
      <c r="G27" s="1" t="str">
        <f ca="1" t="shared" si="8"/>
        <v>(-5.0, 107.5)</v>
      </c>
    </row>
    <row r="28" spans="1:7" ht="12.75">
      <c r="A28">
        <f>A27+1</f>
        <v>78</v>
      </c>
      <c r="C28" t="s">
        <v>14</v>
      </c>
      <c r="D28" s="1" t="str">
        <f ca="1">TEXT(INDIRECT("D"&amp;$A28),"##0")&amp;" ("&amp;TEXT(117-INDIRECT("D"&amp;$A28),"#0")&amp;")"</f>
        <v>114 (3)</v>
      </c>
      <c r="E28" s="1" t="str">
        <f ca="1" t="shared" si="6"/>
        <v>43.8 (23.1)</v>
      </c>
      <c r="F28" s="1" t="str">
        <f ca="1" t="shared" si="7"/>
        <v>41.5 (25.0, 60.0)</v>
      </c>
      <c r="G28" s="1" t="str">
        <f ca="1" t="shared" si="8"/>
        <v>(2.5, 97.5)</v>
      </c>
    </row>
    <row r="29" ht="12.75">
      <c r="C29" t="s">
        <v>27</v>
      </c>
    </row>
    <row r="30" spans="1:7" ht="12.75">
      <c r="A30">
        <f>A21+2</f>
        <v>55</v>
      </c>
      <c r="B30" t="s">
        <v>7</v>
      </c>
      <c r="C30" t="s">
        <v>13</v>
      </c>
      <c r="D30" s="1" t="str">
        <f ca="1">TEXT(INDIRECT("D"&amp;$A30),"##0")&amp;" ("&amp;TEXT(39-INDIRECT("D"&amp;$A30),"#0")&amp;")"</f>
        <v>39 (0)</v>
      </c>
      <c r="E30" s="1" t="str">
        <f aca="true" ca="1" t="shared" si="9" ref="E30:E37">TEXT(INDIRECT("E"&amp;$A30),"##0.00")&amp;" ("&amp;TEXT(INDIRECT("f"&amp;$A30),"##0.00")&amp;")"</f>
        <v>0.36 (4.68)</v>
      </c>
      <c r="F30" s="1" t="str">
        <f aca="true" ca="1" t="shared" si="10" ref="F30:F37">TEXT(INDIRECT("i"&amp;$A30),"##0.00")&amp;" ("&amp;TEXT(INDIRECT("h"&amp;$A30),"##0.00")&amp;", "&amp;TEXT(INDIRECT("j"&amp;$A30),"##0.00")&amp;")"</f>
        <v>0.00 (-2.50, 5.00)</v>
      </c>
      <c r="G30" s="1" t="str">
        <f aca="true" ca="1" t="shared" si="11" ref="G30:G37">"("&amp;TEXT(INDIRECT("g"&amp;$A30),"##0.0")&amp;", "&amp;TEXT(INDIRECT("K"&amp;$A30),"##0.0")&amp;")"</f>
        <v>(-12.5, 10.0)</v>
      </c>
    </row>
    <row r="31" spans="1:7" ht="12.75">
      <c r="A31">
        <f>A30+1</f>
        <v>56</v>
      </c>
      <c r="C31" t="s">
        <v>14</v>
      </c>
      <c r="D31" s="1" t="str">
        <f ca="1">TEXT(INDIRECT("D"&amp;$A31),"##0")&amp;" ("&amp;TEXT(39-INDIRECT("D"&amp;$A31),"#0")&amp;")"</f>
        <v>39 (0)</v>
      </c>
      <c r="E31" s="1" t="str">
        <f ca="1" t="shared" si="9"/>
        <v>1.73 (4.01)</v>
      </c>
      <c r="F31" s="1" t="str">
        <f ca="1" t="shared" si="10"/>
        <v>2.00 (0.00, 5.00)</v>
      </c>
      <c r="G31" s="1" t="str">
        <f ca="1" t="shared" si="11"/>
        <v>(-7.5, 11.3)</v>
      </c>
    </row>
    <row r="32" spans="1:7" ht="12.75">
      <c r="A32">
        <f>A30+8</f>
        <v>63</v>
      </c>
      <c r="B32" t="s">
        <v>8</v>
      </c>
      <c r="C32" t="s">
        <v>13</v>
      </c>
      <c r="D32" s="1" t="str">
        <f ca="1">TEXT(INDIRECT("D"&amp;$A32),"##0")&amp;" ("&amp;TEXT(37-INDIRECT("D"&amp;$A32),"#0")&amp;")"</f>
        <v>37 (0)</v>
      </c>
      <c r="E32" s="1" t="str">
        <f ca="1" t="shared" si="9"/>
        <v>0.43 (6.20)</v>
      </c>
      <c r="F32" s="1" t="str">
        <f ca="1" t="shared" si="10"/>
        <v>0.00 (-3.33, 4.00)</v>
      </c>
      <c r="G32" s="1" t="str">
        <f ca="1" t="shared" si="11"/>
        <v>(-13.3, 20.0)</v>
      </c>
    </row>
    <row r="33" spans="1:7" ht="12.75">
      <c r="A33">
        <f>A32+1</f>
        <v>64</v>
      </c>
      <c r="C33" t="s">
        <v>14</v>
      </c>
      <c r="D33" s="1" t="str">
        <f ca="1">TEXT(INDIRECT("D"&amp;$A33),"##0")&amp;" ("&amp;TEXT(37-INDIRECT("D"&amp;$A33),"#0")&amp;")"</f>
        <v>37 (0)</v>
      </c>
      <c r="E33" s="1" t="str">
        <f ca="1" t="shared" si="9"/>
        <v>0.10 (4.43)</v>
      </c>
      <c r="F33" s="1" t="str">
        <f ca="1" t="shared" si="10"/>
        <v>0.00 (0.00, 3.00)</v>
      </c>
      <c r="G33" s="1" t="str">
        <f ca="1" t="shared" si="11"/>
        <v>(-15.0, 8.3)</v>
      </c>
    </row>
    <row r="34" spans="1:7" ht="12.75">
      <c r="A34">
        <f>A32+8</f>
        <v>71</v>
      </c>
      <c r="B34" t="s">
        <v>9</v>
      </c>
      <c r="C34" t="s">
        <v>13</v>
      </c>
      <c r="D34" s="1" t="str">
        <f ca="1">TEXT(INDIRECT("D"&amp;$A34),"##0")&amp;" ("&amp;TEXT(41-INDIRECT("D"&amp;$A34),"#0")&amp;")"</f>
        <v>38 (3)</v>
      </c>
      <c r="E34" s="1" t="str">
        <f ca="1" t="shared" si="9"/>
        <v>2.41 (6.36)</v>
      </c>
      <c r="F34" s="1" t="str">
        <f ca="1" t="shared" si="10"/>
        <v>1.67 (0.00, 5.00)</v>
      </c>
      <c r="G34" s="1" t="str">
        <f ca="1" t="shared" si="11"/>
        <v>(-15.0, 17.0)</v>
      </c>
    </row>
    <row r="35" spans="1:7" ht="12.75">
      <c r="A35">
        <f>A34+1</f>
        <v>72</v>
      </c>
      <c r="C35" t="s">
        <v>14</v>
      </c>
      <c r="D35" s="1" t="str">
        <f ca="1">TEXT(INDIRECT("D"&amp;$A35),"##0")&amp;" ("&amp;TEXT(41-INDIRECT("D"&amp;$A35),"#0")&amp;")"</f>
        <v>38 (3)</v>
      </c>
      <c r="E35" s="1" t="str">
        <f ca="1" t="shared" si="9"/>
        <v>2.06 (7.01)</v>
      </c>
      <c r="F35" s="1" t="str">
        <f ca="1" t="shared" si="10"/>
        <v>1.83 (-2.50, 6.00)</v>
      </c>
      <c r="G35" s="1" t="str">
        <f ca="1" t="shared" si="11"/>
        <v>(-10.0, 24.0)</v>
      </c>
    </row>
    <row r="36" spans="1:7" ht="12.75">
      <c r="A36">
        <f>A34+8</f>
        <v>79</v>
      </c>
      <c r="B36" t="s">
        <v>10</v>
      </c>
      <c r="C36" t="s">
        <v>13</v>
      </c>
      <c r="D36" s="1" t="str">
        <f ca="1">TEXT(INDIRECT("D"&amp;$A36),"##0")&amp;" ("&amp;TEXT(117-INDIRECT("D"&amp;$A36),"#0")&amp;")"</f>
        <v>114 (3)</v>
      </c>
      <c r="E36" s="1" t="str">
        <f ca="1" t="shared" si="9"/>
        <v>1.07 (5.81)</v>
      </c>
      <c r="F36" s="1" t="str">
        <f ca="1" t="shared" si="10"/>
        <v>1.00 (-1.67, 5.00)</v>
      </c>
      <c r="G36" s="1" t="str">
        <f ca="1" t="shared" si="11"/>
        <v>(-15.0, 20.0)</v>
      </c>
    </row>
    <row r="37" spans="1:7" ht="12.75">
      <c r="A37">
        <f>A36+1</f>
        <v>80</v>
      </c>
      <c r="C37" t="s">
        <v>14</v>
      </c>
      <c r="D37" s="1" t="str">
        <f ca="1">TEXT(INDIRECT("D"&amp;$A37),"##0")&amp;" ("&amp;TEXT(117-INDIRECT("D"&amp;$A37),"#0")&amp;")"</f>
        <v>114 (3)</v>
      </c>
      <c r="E37" s="1" t="str">
        <f ca="1" t="shared" si="9"/>
        <v>1.31 (5.34)</v>
      </c>
      <c r="F37" s="1" t="str">
        <f ca="1" t="shared" si="10"/>
        <v>0.92 (-1.00, 5.00)</v>
      </c>
      <c r="G37" s="1" t="str">
        <f ca="1" t="shared" si="11"/>
        <v>(-15.0, 24.0)</v>
      </c>
    </row>
    <row r="49" spans="2:11" ht="13.5">
      <c r="B49" s="3">
        <v>0</v>
      </c>
      <c r="C49" t="s">
        <v>15</v>
      </c>
      <c r="D49" s="1">
        <v>39</v>
      </c>
      <c r="E49" s="1">
        <v>43.69872</v>
      </c>
      <c r="F49" s="1">
        <v>26.41092</v>
      </c>
      <c r="G49" s="1">
        <v>7</v>
      </c>
      <c r="H49">
        <v>20</v>
      </c>
      <c r="I49">
        <v>37</v>
      </c>
      <c r="J49">
        <v>66</v>
      </c>
      <c r="K49">
        <v>91</v>
      </c>
    </row>
    <row r="50" spans="2:11" ht="13.5">
      <c r="B50" s="3"/>
      <c r="C50" t="s">
        <v>16</v>
      </c>
      <c r="D50" s="1">
        <v>39</v>
      </c>
      <c r="E50" s="1">
        <v>46.70421</v>
      </c>
      <c r="F50" s="1">
        <v>25.61043</v>
      </c>
      <c r="G50" s="1">
        <v>3</v>
      </c>
      <c r="H50">
        <v>25</v>
      </c>
      <c r="I50">
        <v>48</v>
      </c>
      <c r="J50">
        <v>65.83334</v>
      </c>
      <c r="K50">
        <v>93</v>
      </c>
    </row>
    <row r="51" spans="2:11" ht="13.5">
      <c r="B51" s="3"/>
      <c r="C51" t="s">
        <v>17</v>
      </c>
      <c r="D51" s="1">
        <v>39</v>
      </c>
      <c r="E51" s="1">
        <v>0.4935897</v>
      </c>
      <c r="F51" s="1">
        <v>4.867821</v>
      </c>
      <c r="G51" s="1">
        <v>-12.5</v>
      </c>
      <c r="H51">
        <v>-2.5</v>
      </c>
      <c r="I51">
        <v>0</v>
      </c>
      <c r="J51">
        <v>5</v>
      </c>
      <c r="K51">
        <v>10</v>
      </c>
    </row>
    <row r="52" spans="2:11" ht="13.5">
      <c r="B52" s="3"/>
      <c r="C52" t="s">
        <v>18</v>
      </c>
      <c r="D52" s="1">
        <v>39</v>
      </c>
      <c r="E52" s="1">
        <v>1.832418</v>
      </c>
      <c r="F52" s="1">
        <v>4.039627</v>
      </c>
      <c r="G52" s="1">
        <v>-7</v>
      </c>
      <c r="H52">
        <v>0</v>
      </c>
      <c r="I52">
        <v>2</v>
      </c>
      <c r="J52">
        <v>5</v>
      </c>
      <c r="K52">
        <v>11</v>
      </c>
    </row>
    <row r="53" spans="2:11" ht="13.5">
      <c r="B53" s="3"/>
      <c r="C53" t="s">
        <v>19</v>
      </c>
      <c r="D53" s="1">
        <v>39</v>
      </c>
      <c r="E53" s="1">
        <v>43.5641</v>
      </c>
      <c r="F53" s="1">
        <v>26.17695</v>
      </c>
      <c r="G53" s="1">
        <v>7</v>
      </c>
      <c r="H53">
        <v>20</v>
      </c>
      <c r="I53">
        <v>37</v>
      </c>
      <c r="J53">
        <v>66.25</v>
      </c>
      <c r="K53">
        <v>91</v>
      </c>
    </row>
    <row r="54" spans="2:11" ht="13.5">
      <c r="B54" s="3"/>
      <c r="C54" t="s">
        <v>20</v>
      </c>
      <c r="D54" s="1">
        <v>39</v>
      </c>
      <c r="E54" s="1">
        <v>46.59738</v>
      </c>
      <c r="F54" s="1">
        <v>25.5129</v>
      </c>
      <c r="G54" s="1">
        <v>2.5</v>
      </c>
      <c r="H54">
        <v>25</v>
      </c>
      <c r="I54">
        <v>48</v>
      </c>
      <c r="J54">
        <v>65.83334</v>
      </c>
      <c r="K54">
        <v>93</v>
      </c>
    </row>
    <row r="55" spans="2:11" ht="13.5">
      <c r="B55" s="3"/>
      <c r="C55" t="s">
        <v>21</v>
      </c>
      <c r="D55" s="1">
        <v>39</v>
      </c>
      <c r="E55" s="1">
        <v>0.3589744</v>
      </c>
      <c r="F55" s="1">
        <v>4.678406</v>
      </c>
      <c r="G55" s="1">
        <v>-12.5</v>
      </c>
      <c r="H55">
        <v>-2.5</v>
      </c>
      <c r="I55">
        <v>0</v>
      </c>
      <c r="J55">
        <v>5</v>
      </c>
      <c r="K55">
        <v>10</v>
      </c>
    </row>
    <row r="56" spans="2:11" ht="13.5">
      <c r="B56" s="2"/>
      <c r="C56" t="s">
        <v>22</v>
      </c>
      <c r="D56" s="1">
        <v>39</v>
      </c>
      <c r="E56" s="1">
        <v>1.72558</v>
      </c>
      <c r="F56" s="1">
        <v>4.014915</v>
      </c>
      <c r="G56" s="1">
        <v>-7.5</v>
      </c>
      <c r="H56">
        <v>0</v>
      </c>
      <c r="I56">
        <v>2</v>
      </c>
      <c r="J56">
        <v>5</v>
      </c>
      <c r="K56">
        <v>11.25</v>
      </c>
    </row>
    <row r="57" spans="2:11" ht="13.5">
      <c r="B57" s="3">
        <v>0.25</v>
      </c>
      <c r="C57" t="s">
        <v>15</v>
      </c>
      <c r="D57" s="1">
        <v>37</v>
      </c>
      <c r="E57" s="1">
        <v>41.77252</v>
      </c>
      <c r="F57" s="1">
        <v>24.9197</v>
      </c>
      <c r="G57" s="1">
        <v>6.25</v>
      </c>
      <c r="H57">
        <v>25</v>
      </c>
      <c r="I57">
        <v>40</v>
      </c>
      <c r="J57">
        <v>55</v>
      </c>
      <c r="K57">
        <v>107.5</v>
      </c>
    </row>
    <row r="58" spans="2:11" ht="13.5">
      <c r="B58" s="3"/>
      <c r="C58" t="s">
        <v>16</v>
      </c>
      <c r="D58" s="1">
        <v>37</v>
      </c>
      <c r="E58" s="1">
        <v>44.04279</v>
      </c>
      <c r="F58" s="1">
        <v>22.83645</v>
      </c>
      <c r="G58" s="1">
        <v>10</v>
      </c>
      <c r="H58">
        <v>28.33333</v>
      </c>
      <c r="I58">
        <v>40</v>
      </c>
      <c r="J58">
        <v>55</v>
      </c>
      <c r="K58">
        <v>97.5</v>
      </c>
    </row>
    <row r="59" spans="2:11" ht="13.5">
      <c r="B59" s="3"/>
      <c r="C59" t="s">
        <v>17</v>
      </c>
      <c r="D59" s="1">
        <v>37</v>
      </c>
      <c r="E59" s="1">
        <v>0.4211711</v>
      </c>
      <c r="F59" s="1">
        <v>6.207166</v>
      </c>
      <c r="G59" s="1">
        <v>-13.33333</v>
      </c>
      <c r="H59">
        <v>-3.333332</v>
      </c>
      <c r="I59">
        <v>0</v>
      </c>
      <c r="J59">
        <v>4</v>
      </c>
      <c r="K59">
        <v>20</v>
      </c>
    </row>
    <row r="60" spans="2:11" ht="13.5">
      <c r="B60" s="3"/>
      <c r="C60" t="s">
        <v>18</v>
      </c>
      <c r="D60" s="1">
        <v>37</v>
      </c>
      <c r="E60" s="1">
        <v>0.1238738</v>
      </c>
      <c r="F60" s="1">
        <v>4.446034</v>
      </c>
      <c r="G60" s="1">
        <v>-15</v>
      </c>
      <c r="H60">
        <v>-1</v>
      </c>
      <c r="I60">
        <v>0</v>
      </c>
      <c r="J60">
        <v>3</v>
      </c>
      <c r="K60">
        <v>8.333332</v>
      </c>
    </row>
    <row r="61" spans="2:11" ht="13.5">
      <c r="B61" s="3"/>
      <c r="C61" t="s">
        <v>19</v>
      </c>
      <c r="D61" s="1">
        <v>37</v>
      </c>
      <c r="E61" s="1">
        <v>41.78378</v>
      </c>
      <c r="F61" s="1">
        <v>24.90329</v>
      </c>
      <c r="G61" s="1">
        <v>6.666667</v>
      </c>
      <c r="H61">
        <v>25</v>
      </c>
      <c r="I61">
        <v>40</v>
      </c>
      <c r="J61">
        <v>55</v>
      </c>
      <c r="K61">
        <v>107.5</v>
      </c>
    </row>
    <row r="62" spans="2:11" ht="13.5">
      <c r="B62" s="3"/>
      <c r="C62" t="s">
        <v>20</v>
      </c>
      <c r="D62" s="1">
        <v>37</v>
      </c>
      <c r="E62" s="1">
        <v>44.02252</v>
      </c>
      <c r="F62" s="1">
        <v>22.81088</v>
      </c>
      <c r="G62" s="1">
        <v>10</v>
      </c>
      <c r="H62">
        <v>28.33333</v>
      </c>
      <c r="I62">
        <v>40</v>
      </c>
      <c r="J62">
        <v>55</v>
      </c>
      <c r="K62">
        <v>97.5</v>
      </c>
    </row>
    <row r="63" spans="2:11" ht="13.5">
      <c r="B63" s="3"/>
      <c r="C63" t="s">
        <v>21</v>
      </c>
      <c r="D63" s="1">
        <v>37</v>
      </c>
      <c r="E63" s="1">
        <v>0.4324324</v>
      </c>
      <c r="F63" s="1">
        <v>6.199762</v>
      </c>
      <c r="G63" s="1">
        <v>-13.33333</v>
      </c>
      <c r="H63">
        <v>-3.333332</v>
      </c>
      <c r="I63">
        <v>0</v>
      </c>
      <c r="J63">
        <v>4</v>
      </c>
      <c r="K63">
        <v>20</v>
      </c>
    </row>
    <row r="64" spans="2:11" ht="13.5">
      <c r="B64" s="2"/>
      <c r="C64" t="s">
        <v>22</v>
      </c>
      <c r="D64" s="1">
        <v>37</v>
      </c>
      <c r="E64" s="1">
        <v>0.1036036</v>
      </c>
      <c r="F64" s="1">
        <v>4.429158</v>
      </c>
      <c r="G64" s="1">
        <v>-15</v>
      </c>
      <c r="H64">
        <v>0</v>
      </c>
      <c r="I64">
        <v>0</v>
      </c>
      <c r="J64">
        <v>3</v>
      </c>
      <c r="K64">
        <v>8.333332</v>
      </c>
    </row>
    <row r="65" spans="2:11" ht="13.5">
      <c r="B65" s="3">
        <v>0.5</v>
      </c>
      <c r="C65" t="s">
        <v>15</v>
      </c>
      <c r="D65" s="1">
        <v>39</v>
      </c>
      <c r="E65" s="1">
        <v>37.00702</v>
      </c>
      <c r="F65" s="1">
        <v>21.89779</v>
      </c>
      <c r="G65" s="1">
        <v>-5</v>
      </c>
      <c r="H65">
        <v>20</v>
      </c>
      <c r="I65">
        <v>31.25</v>
      </c>
      <c r="J65">
        <v>58.33333</v>
      </c>
      <c r="K65">
        <v>84.16666</v>
      </c>
    </row>
    <row r="66" spans="2:11" ht="13.5">
      <c r="B66" s="3"/>
      <c r="C66" t="s">
        <v>16</v>
      </c>
      <c r="D66" s="1">
        <v>39</v>
      </c>
      <c r="E66" s="1">
        <v>40.52564</v>
      </c>
      <c r="F66" s="1">
        <v>20.54467</v>
      </c>
      <c r="G66" s="1">
        <v>11.25</v>
      </c>
      <c r="H66">
        <v>22</v>
      </c>
      <c r="I66">
        <v>35</v>
      </c>
      <c r="J66">
        <v>52.5</v>
      </c>
      <c r="K66">
        <v>82.5</v>
      </c>
    </row>
    <row r="67" spans="2:11" ht="13.5">
      <c r="B67" s="3"/>
      <c r="C67" t="s">
        <v>17</v>
      </c>
      <c r="D67" s="1">
        <v>39</v>
      </c>
      <c r="E67" s="1">
        <v>2.648046</v>
      </c>
      <c r="F67" s="1">
        <v>6.445752</v>
      </c>
      <c r="G67" s="1">
        <v>-15</v>
      </c>
      <c r="H67">
        <v>0</v>
      </c>
      <c r="I67">
        <v>2.5</v>
      </c>
      <c r="J67">
        <v>5</v>
      </c>
      <c r="K67">
        <v>17.85714</v>
      </c>
    </row>
    <row r="68" spans="2:11" ht="13.5">
      <c r="B68" s="3"/>
      <c r="C68" t="s">
        <v>18</v>
      </c>
      <c r="D68" s="1">
        <v>39</v>
      </c>
      <c r="E68" s="1">
        <v>2.064103</v>
      </c>
      <c r="F68" s="1">
        <v>7.001787</v>
      </c>
      <c r="G68" s="1">
        <v>-10</v>
      </c>
      <c r="H68">
        <v>-2.5</v>
      </c>
      <c r="I68">
        <v>1.666666</v>
      </c>
      <c r="J68">
        <v>6</v>
      </c>
      <c r="K68">
        <v>25</v>
      </c>
    </row>
    <row r="69" spans="2:11" ht="13.5">
      <c r="B69" s="3"/>
      <c r="C69" t="s">
        <v>19</v>
      </c>
      <c r="D69" s="1">
        <v>38</v>
      </c>
      <c r="E69" s="1">
        <v>37.14693</v>
      </c>
      <c r="F69" s="1">
        <v>22.1652</v>
      </c>
      <c r="G69" s="1">
        <v>-5</v>
      </c>
      <c r="H69">
        <v>20</v>
      </c>
      <c r="I69">
        <v>31.875</v>
      </c>
      <c r="J69">
        <v>58.33333</v>
      </c>
      <c r="K69">
        <v>84.16666</v>
      </c>
    </row>
    <row r="70" spans="2:11" ht="13.5">
      <c r="B70" s="3"/>
      <c r="C70" t="s">
        <v>20</v>
      </c>
      <c r="D70" s="1">
        <v>38</v>
      </c>
      <c r="E70" s="1">
        <v>40.74342</v>
      </c>
      <c r="F70" s="1">
        <v>20.75818</v>
      </c>
      <c r="G70" s="1">
        <v>10</v>
      </c>
      <c r="H70">
        <v>22</v>
      </c>
      <c r="I70">
        <v>37.5</v>
      </c>
      <c r="J70">
        <v>52.5</v>
      </c>
      <c r="K70">
        <v>82.5</v>
      </c>
    </row>
    <row r="71" spans="2:11" ht="13.5">
      <c r="B71" s="3"/>
      <c r="C71" t="s">
        <v>21</v>
      </c>
      <c r="D71" s="1">
        <v>38</v>
      </c>
      <c r="E71" s="1">
        <v>2.410088</v>
      </c>
      <c r="F71" s="1">
        <v>6.363353</v>
      </c>
      <c r="G71" s="1">
        <v>-15</v>
      </c>
      <c r="H71">
        <v>0</v>
      </c>
      <c r="I71">
        <v>1.666667</v>
      </c>
      <c r="J71">
        <v>5</v>
      </c>
      <c r="K71">
        <v>17</v>
      </c>
    </row>
    <row r="72" spans="2:11" ht="13.5">
      <c r="B72" s="2"/>
      <c r="C72" t="s">
        <v>22</v>
      </c>
      <c r="D72" s="1">
        <v>38</v>
      </c>
      <c r="E72" s="1">
        <v>2.059211</v>
      </c>
      <c r="F72" s="1">
        <v>7.008519</v>
      </c>
      <c r="G72" s="1">
        <v>-10</v>
      </c>
      <c r="H72">
        <v>-2.5</v>
      </c>
      <c r="I72">
        <v>1.833333</v>
      </c>
      <c r="J72">
        <v>6</v>
      </c>
      <c r="K72">
        <v>24</v>
      </c>
    </row>
    <row r="73" spans="2:11" ht="13.5">
      <c r="B73" s="3" t="s">
        <v>5</v>
      </c>
      <c r="C73" t="s">
        <v>15</v>
      </c>
      <c r="D73" s="1">
        <v>115</v>
      </c>
      <c r="E73" s="1">
        <v>40.80963</v>
      </c>
      <c r="F73" s="1">
        <v>24.42449</v>
      </c>
      <c r="G73" s="1">
        <v>-5</v>
      </c>
      <c r="H73">
        <v>20</v>
      </c>
      <c r="I73">
        <v>36.66667</v>
      </c>
      <c r="J73">
        <v>60</v>
      </c>
      <c r="K73">
        <v>107.5</v>
      </c>
    </row>
    <row r="74" spans="2:11" ht="13.5">
      <c r="B74" s="3"/>
      <c r="C74" t="s">
        <v>16</v>
      </c>
      <c r="D74" s="1">
        <v>115</v>
      </c>
      <c r="E74" s="1">
        <v>43.75259</v>
      </c>
      <c r="F74" s="1">
        <v>23.03435</v>
      </c>
      <c r="G74" s="1">
        <v>3</v>
      </c>
      <c r="H74">
        <v>25</v>
      </c>
      <c r="I74">
        <v>41</v>
      </c>
      <c r="J74">
        <v>60</v>
      </c>
      <c r="K74">
        <v>97.5</v>
      </c>
    </row>
    <row r="75" spans="2:11" ht="13.5">
      <c r="B75" s="3"/>
      <c r="C75" t="s">
        <v>17</v>
      </c>
      <c r="D75" s="1">
        <v>115</v>
      </c>
      <c r="E75" s="1">
        <v>1.200932</v>
      </c>
      <c r="F75" s="1">
        <v>5.916059</v>
      </c>
      <c r="G75" s="1">
        <v>-15</v>
      </c>
      <c r="H75">
        <v>-1.666664</v>
      </c>
      <c r="I75">
        <v>1</v>
      </c>
      <c r="J75">
        <v>5</v>
      </c>
      <c r="K75">
        <v>20</v>
      </c>
    </row>
    <row r="76" spans="2:11" ht="13.5">
      <c r="B76" s="3"/>
      <c r="C76" t="s">
        <v>18</v>
      </c>
      <c r="D76" s="1">
        <v>115</v>
      </c>
      <c r="E76" s="1">
        <v>1.361284</v>
      </c>
      <c r="F76" s="1">
        <v>5.363335</v>
      </c>
      <c r="G76" s="1">
        <v>-15</v>
      </c>
      <c r="H76">
        <v>-1</v>
      </c>
      <c r="I76">
        <v>1.25</v>
      </c>
      <c r="J76">
        <v>5</v>
      </c>
      <c r="K76">
        <v>25</v>
      </c>
    </row>
    <row r="77" spans="2:11" ht="13.5">
      <c r="B77" s="3"/>
      <c r="C77" t="s">
        <v>19</v>
      </c>
      <c r="D77" s="1">
        <v>114</v>
      </c>
      <c r="E77" s="1">
        <v>40.84722</v>
      </c>
      <c r="F77" s="1">
        <v>24.41958</v>
      </c>
      <c r="G77" s="1">
        <v>-5</v>
      </c>
      <c r="H77">
        <v>20</v>
      </c>
      <c r="I77">
        <v>36.66667</v>
      </c>
      <c r="J77">
        <v>60</v>
      </c>
      <c r="K77">
        <v>107.5</v>
      </c>
    </row>
    <row r="78" spans="2:11" ht="13.5">
      <c r="B78" s="3"/>
      <c r="C78" t="s">
        <v>20</v>
      </c>
      <c r="D78" s="1">
        <v>114</v>
      </c>
      <c r="E78" s="1">
        <v>43.81036</v>
      </c>
      <c r="F78" s="1">
        <v>23.05669</v>
      </c>
      <c r="G78" s="1">
        <v>2.5</v>
      </c>
      <c r="H78">
        <v>25</v>
      </c>
      <c r="I78">
        <v>41.5</v>
      </c>
      <c r="J78">
        <v>60</v>
      </c>
      <c r="K78">
        <v>97.5</v>
      </c>
    </row>
    <row r="79" spans="2:11" ht="13.5">
      <c r="B79" s="3"/>
      <c r="C79" t="s">
        <v>21</v>
      </c>
      <c r="D79" s="1">
        <v>114</v>
      </c>
      <c r="E79" s="1">
        <v>1.06652</v>
      </c>
      <c r="F79" s="1">
        <v>5.811698</v>
      </c>
      <c r="G79" s="1">
        <v>-15</v>
      </c>
      <c r="H79">
        <v>-1.666664</v>
      </c>
      <c r="I79">
        <v>1</v>
      </c>
      <c r="J79">
        <v>5</v>
      </c>
      <c r="K79">
        <v>20</v>
      </c>
    </row>
    <row r="80" spans="2:11" ht="13.5">
      <c r="B80" s="2"/>
      <c r="C80" t="s">
        <v>22</v>
      </c>
      <c r="D80" s="1">
        <v>114</v>
      </c>
      <c r="E80" s="1">
        <v>1.310359</v>
      </c>
      <c r="F80" s="1">
        <v>5.33655</v>
      </c>
      <c r="G80" s="1">
        <v>-15</v>
      </c>
      <c r="H80">
        <v>-1</v>
      </c>
      <c r="I80">
        <v>0.9166679</v>
      </c>
      <c r="J80">
        <v>5</v>
      </c>
      <c r="K80">
        <v>24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0"/>
  <sheetViews>
    <sheetView workbookViewId="0" topLeftCell="A1">
      <selection activeCell="H2" sqref="H2"/>
    </sheetView>
  </sheetViews>
  <sheetFormatPr defaultColWidth="9.140625" defaultRowHeight="12.75"/>
  <cols>
    <col min="2" max="2" width="21.421875" style="0" customWidth="1"/>
    <col min="3" max="3" width="14.7109375" style="0" customWidth="1"/>
    <col min="4" max="7" width="18.00390625" style="1" customWidth="1"/>
  </cols>
  <sheetData>
    <row r="1" spans="1:7" ht="12.75">
      <c r="A1" t="s">
        <v>28</v>
      </c>
      <c r="D1" s="1" t="s">
        <v>24</v>
      </c>
      <c r="E1" s="1" t="s">
        <v>1</v>
      </c>
      <c r="F1" s="1" t="s">
        <v>3</v>
      </c>
      <c r="G1" s="1" t="s">
        <v>2</v>
      </c>
    </row>
    <row r="2" ht="12.75">
      <c r="C2" t="s">
        <v>37</v>
      </c>
    </row>
    <row r="3" spans="1:7" ht="12.75">
      <c r="A3">
        <v>49</v>
      </c>
      <c r="B3" t="s">
        <v>7</v>
      </c>
      <c r="C3" t="s">
        <v>13</v>
      </c>
      <c r="D3" s="1" t="str">
        <f ca="1">TEXT(INDIRECT("D"&amp;$A3),"##0")&amp;" ("&amp;TEXT(39-INDIRECT("D"&amp;$A3),"#0")&amp;")"</f>
        <v>39 (0)</v>
      </c>
      <c r="E3" s="1" t="str">
        <f aca="true" ca="1" t="shared" si="0" ref="E3:E10">TEXT(INDIRECT("E"&amp;$A3),"##0.0")&amp;" ("&amp;TEXT(INDIRECT("f"&amp;$A3),"##0.0")&amp;")"</f>
        <v>45.9 (26.3)</v>
      </c>
      <c r="F3" s="1" t="str">
        <f aca="true" ca="1" t="shared" si="1" ref="F3:F10">TEXT(INDIRECT("i"&amp;$A3),"##0.0")&amp;" ("&amp;TEXT(INDIRECT("h"&amp;$A3),"##0.0")&amp;", "&amp;TEXT(INDIRECT("j"&amp;$A3),"##0.0")&amp;")"</f>
        <v>45.0 (20.0, 70.0)</v>
      </c>
      <c r="G3" s="1" t="str">
        <f aca="true" ca="1" t="shared" si="2" ref="G3:G10">"("&amp;TEXT(INDIRECT("g"&amp;$A3),"##0.0")&amp;", "&amp;TEXT(INDIRECT("K"&amp;$A3),"##0.0")&amp;")"</f>
        <v>(10.0, 95.0)</v>
      </c>
    </row>
    <row r="4" spans="1:7" ht="12.75">
      <c r="A4">
        <f>A3+1</f>
        <v>50</v>
      </c>
      <c r="C4" t="s">
        <v>14</v>
      </c>
      <c r="D4" s="1" t="str">
        <f ca="1">TEXT(INDIRECT("D"&amp;$A4),"##0")&amp;" ("&amp;TEXT(39-INDIRECT("D"&amp;$A4),"#0")&amp;")"</f>
        <v>39 (0)</v>
      </c>
      <c r="E4" s="1" t="str">
        <f ca="1" t="shared" si="0"/>
        <v>49.1 (26.2)</v>
      </c>
      <c r="F4" s="1" t="str">
        <f ca="1" t="shared" si="1"/>
        <v>50.0 (25.0, 70.0)</v>
      </c>
      <c r="G4" s="1" t="str">
        <f ca="1" t="shared" si="2"/>
        <v>(5.0, 95.0)</v>
      </c>
    </row>
    <row r="5" spans="1:7" ht="12.75">
      <c r="A5">
        <f>A3+8</f>
        <v>57</v>
      </c>
      <c r="B5" t="s">
        <v>8</v>
      </c>
      <c r="C5" t="s">
        <v>13</v>
      </c>
      <c r="D5" s="1" t="str">
        <f ca="1">TEXT(INDIRECT("D"&amp;$A5),"##0")&amp;" ("&amp;TEXT(37-INDIRECT("D"&amp;$A5),"#0")&amp;")"</f>
        <v>37 (0)</v>
      </c>
      <c r="E5" s="1" t="str">
        <f ca="1" t="shared" si="0"/>
        <v>44.6 (25.9)</v>
      </c>
      <c r="F5" s="1" t="str">
        <f ca="1" t="shared" si="1"/>
        <v>40.0 (25.0, 60.0)</v>
      </c>
      <c r="G5" s="1" t="str">
        <f ca="1" t="shared" si="2"/>
        <v>(10.0, 110.0)</v>
      </c>
    </row>
    <row r="6" spans="1:7" ht="12.75">
      <c r="A6">
        <f>A5+1</f>
        <v>58</v>
      </c>
      <c r="C6" t="s">
        <v>14</v>
      </c>
      <c r="D6" s="1" t="str">
        <f ca="1">TEXT(INDIRECT("D"&amp;$A6),"##0")&amp;" ("&amp;TEXT(37-INDIRECT("D"&amp;$A6),"#0")&amp;")"</f>
        <v>37 (0)</v>
      </c>
      <c r="E6" s="1" t="str">
        <f ca="1" t="shared" si="0"/>
        <v>46.8 (23.2)</v>
      </c>
      <c r="F6" s="1" t="str">
        <f ca="1" t="shared" si="1"/>
        <v>45.0 (30.0, 60.0)</v>
      </c>
      <c r="G6" s="1" t="str">
        <f ca="1" t="shared" si="2"/>
        <v>(10.0, 100.0)</v>
      </c>
    </row>
    <row r="7" spans="1:7" ht="12.75">
      <c r="A7">
        <f>A5+8</f>
        <v>65</v>
      </c>
      <c r="B7" t="s">
        <v>9</v>
      </c>
      <c r="C7" t="s">
        <v>13</v>
      </c>
      <c r="D7" s="1" t="str">
        <f ca="1">TEXT(INDIRECT("D"&amp;$A7),"##0")&amp;" ("&amp;TEXT(41-INDIRECT("D"&amp;$A7),"#0")&amp;")"</f>
        <v>39 (2)</v>
      </c>
      <c r="E7" s="1" t="str">
        <f ca="1" t="shared" si="0"/>
        <v>39.6 (23.5)</v>
      </c>
      <c r="F7" s="1" t="str">
        <f ca="1" t="shared" si="1"/>
        <v>35.0 (20.0, 60.0)</v>
      </c>
      <c r="G7" s="1" t="str">
        <f ca="1" t="shared" si="2"/>
        <v>(-5.0, 85.0)</v>
      </c>
    </row>
    <row r="8" spans="1:7" ht="12.75">
      <c r="A8">
        <f>A7+1</f>
        <v>66</v>
      </c>
      <c r="C8" t="s">
        <v>14</v>
      </c>
      <c r="D8" s="1" t="str">
        <f ca="1">TEXT(INDIRECT("D"&amp;$A8),"##0")&amp;" ("&amp;TEXT(41-INDIRECT("D"&amp;$A8),"#0")&amp;")"</f>
        <v>39 (2)</v>
      </c>
      <c r="E8" s="1" t="str">
        <f ca="1" t="shared" si="0"/>
        <v>43.5 (21.6)</v>
      </c>
      <c r="F8" s="1" t="str">
        <f ca="1" t="shared" si="1"/>
        <v>40.0 (25.0, 55.0)</v>
      </c>
      <c r="G8" s="1" t="str">
        <f ca="1" t="shared" si="2"/>
        <v>(15.0, 85.0)</v>
      </c>
    </row>
    <row r="9" spans="1:7" ht="12.75">
      <c r="A9">
        <f>A7+8</f>
        <v>73</v>
      </c>
      <c r="B9" t="s">
        <v>10</v>
      </c>
      <c r="C9" t="s">
        <v>13</v>
      </c>
      <c r="D9" s="1" t="str">
        <f ca="1">TEXT(INDIRECT("D"&amp;$A9),"##0")&amp;" ("&amp;TEXT(117-INDIRECT("D"&amp;$A9),"#0")&amp;")"</f>
        <v>115 (2)</v>
      </c>
      <c r="E9" s="1" t="str">
        <f ca="1" t="shared" si="0"/>
        <v>43.3 (25.2)</v>
      </c>
      <c r="F9" s="1" t="str">
        <f ca="1" t="shared" si="1"/>
        <v>40.0 (25.0, 60.0)</v>
      </c>
      <c r="G9" s="1" t="str">
        <f ca="1" t="shared" si="2"/>
        <v>(-5.0, 110.0)</v>
      </c>
    </row>
    <row r="10" spans="1:7" ht="12.75">
      <c r="A10">
        <f>A9+1</f>
        <v>74</v>
      </c>
      <c r="C10" t="s">
        <v>14</v>
      </c>
      <c r="D10" s="1" t="str">
        <f ca="1">TEXT(INDIRECT("D"&amp;$A10),"##0")&amp;" ("&amp;TEXT(117-INDIRECT("D"&amp;$A10),"#0")&amp;")"</f>
        <v>115 (2)</v>
      </c>
      <c r="E10" s="1" t="str">
        <f ca="1" t="shared" si="0"/>
        <v>46.4 (23.6)</v>
      </c>
      <c r="F10" s="1" t="str">
        <f ca="1" t="shared" si="1"/>
        <v>45.0 (30.0, 60.0)</v>
      </c>
      <c r="G10" s="1" t="str">
        <f ca="1" t="shared" si="2"/>
        <v>(5.0, 100.0)</v>
      </c>
    </row>
    <row r="11" ht="12.75">
      <c r="C11" t="s">
        <v>38</v>
      </c>
    </row>
    <row r="12" spans="1:7" ht="12.75">
      <c r="A12">
        <f>A3+2</f>
        <v>51</v>
      </c>
      <c r="B12" t="s">
        <v>7</v>
      </c>
      <c r="C12" t="s">
        <v>13</v>
      </c>
      <c r="D12" s="1" t="str">
        <f ca="1">TEXT(INDIRECT("D"&amp;$A12),"##0")&amp;" ("&amp;TEXT(39-INDIRECT("D"&amp;$A12),"#0")&amp;")"</f>
        <v>39 (0)</v>
      </c>
      <c r="E12" s="1" t="str">
        <f aca="true" ca="1" t="shared" si="3" ref="E12:E19">TEXT(INDIRECT("E"&amp;$A12),"##0.00")&amp;" ("&amp;TEXT(INDIRECT("f"&amp;$A12),"##0.00")&amp;")"</f>
        <v>2.69 (5.94)</v>
      </c>
      <c r="F12" s="1" t="str">
        <f aca="true" ca="1" t="shared" si="4" ref="F12:F19">TEXT(INDIRECT("i"&amp;$A12),"##0.00")&amp;" ("&amp;TEXT(INDIRECT("h"&amp;$A12),"##0.00")&amp;", "&amp;TEXT(INDIRECT("j"&amp;$A12),"##0.00")&amp;")"</f>
        <v>5.00 (0.00, 5.00)</v>
      </c>
      <c r="G12" s="1" t="str">
        <f aca="true" ca="1" t="shared" si="5" ref="G12:G19">"("&amp;TEXT(INDIRECT("g"&amp;$A12),"##0.0")&amp;", "&amp;TEXT(INDIRECT("K"&amp;$A12),"##0.0")&amp;")"</f>
        <v>(-10.0, 15.0)</v>
      </c>
    </row>
    <row r="13" spans="1:7" ht="12.75">
      <c r="A13">
        <f>A12+1</f>
        <v>52</v>
      </c>
      <c r="C13" t="s">
        <v>14</v>
      </c>
      <c r="D13" s="1" t="str">
        <f ca="1">TEXT(INDIRECT("D"&amp;$A13),"##0")&amp;" ("&amp;TEXT(39-INDIRECT("D"&amp;$A13),"#0")&amp;")"</f>
        <v>39 (0)</v>
      </c>
      <c r="E13" s="1" t="str">
        <f ca="1" t="shared" si="3"/>
        <v>4.23 (4.66)</v>
      </c>
      <c r="F13" s="1" t="str">
        <f ca="1" t="shared" si="4"/>
        <v>5.00 (0.00, 5.00)</v>
      </c>
      <c r="G13" s="1" t="str">
        <f ca="1" t="shared" si="5"/>
        <v>(-5.0, 15.0)</v>
      </c>
    </row>
    <row r="14" spans="1:7" ht="12.75">
      <c r="A14">
        <f>A12+8</f>
        <v>59</v>
      </c>
      <c r="B14" t="s">
        <v>8</v>
      </c>
      <c r="C14" t="s">
        <v>13</v>
      </c>
      <c r="D14" s="1" t="str">
        <f ca="1">TEXT(INDIRECT("D"&amp;$A14),"##0")&amp;" ("&amp;TEXT(37-INDIRECT("D"&amp;$A14),"#0")&amp;")"</f>
        <v>37 (0)</v>
      </c>
      <c r="E14" s="1" t="str">
        <f ca="1" t="shared" si="3"/>
        <v>3.24 (7.29)</v>
      </c>
      <c r="F14" s="1" t="str">
        <f ca="1" t="shared" si="4"/>
        <v>0.00 (0.00, 5.00)</v>
      </c>
      <c r="G14" s="1" t="str">
        <f ca="1" t="shared" si="5"/>
        <v>(-10.0, 25.0)</v>
      </c>
    </row>
    <row r="15" spans="1:7" ht="12.75">
      <c r="A15">
        <f>A14+1</f>
        <v>60</v>
      </c>
      <c r="C15" t="s">
        <v>14</v>
      </c>
      <c r="D15" s="1" t="str">
        <f ca="1">TEXT(INDIRECT("D"&amp;$A15),"##0")&amp;" ("&amp;TEXT(37-INDIRECT("D"&amp;$A15),"#0")&amp;")"</f>
        <v>37 (0)</v>
      </c>
      <c r="E15" s="1" t="str">
        <f ca="1" t="shared" si="3"/>
        <v>2.84 (4.94)</v>
      </c>
      <c r="F15" s="1" t="str">
        <f ca="1" t="shared" si="4"/>
        <v>0.00 (0.00, 5.00)</v>
      </c>
      <c r="G15" s="1" t="str">
        <f ca="1" t="shared" si="5"/>
        <v>(-10.0, 15.0)</v>
      </c>
    </row>
    <row r="16" spans="1:7" ht="12.75">
      <c r="A16">
        <f>A14+8</f>
        <v>67</v>
      </c>
      <c r="B16" t="s">
        <v>9</v>
      </c>
      <c r="C16" t="s">
        <v>13</v>
      </c>
      <c r="D16" s="1" t="str">
        <f ca="1">TEXT(INDIRECT("D"&amp;$A16),"##0")&amp;" ("&amp;TEXT(41-INDIRECT("D"&amp;$A16),"#0")&amp;")"</f>
        <v>39 (2)</v>
      </c>
      <c r="E16" s="1" t="str">
        <f ca="1" t="shared" si="3"/>
        <v>5.26 (8.58)</v>
      </c>
      <c r="F16" s="1" t="str">
        <f ca="1" t="shared" si="4"/>
        <v>5.00 (0.00, 10.00)</v>
      </c>
      <c r="G16" s="1" t="str">
        <f ca="1" t="shared" si="5"/>
        <v>(-15.0, 40.0)</v>
      </c>
    </row>
    <row r="17" spans="1:7" ht="12.75">
      <c r="A17">
        <f>A16+1</f>
        <v>68</v>
      </c>
      <c r="C17" t="s">
        <v>14</v>
      </c>
      <c r="D17" s="1" t="str">
        <f ca="1">TEXT(INDIRECT("D"&amp;$A17),"##0")&amp;" ("&amp;TEXT(41-INDIRECT("D"&amp;$A17),"#0")&amp;")"</f>
        <v>39 (2)</v>
      </c>
      <c r="E17" s="1" t="str">
        <f ca="1" t="shared" si="3"/>
        <v>5.00 (9.03)</v>
      </c>
      <c r="F17" s="1" t="str">
        <f ca="1" t="shared" si="4"/>
        <v>5.00 (0.00, 10.00)</v>
      </c>
      <c r="G17" s="1" t="str">
        <f ca="1" t="shared" si="5"/>
        <v>(-10.0, 40.0)</v>
      </c>
    </row>
    <row r="18" spans="1:7" ht="12.75">
      <c r="A18">
        <f>A16+8</f>
        <v>75</v>
      </c>
      <c r="B18" t="s">
        <v>10</v>
      </c>
      <c r="C18" t="s">
        <v>13</v>
      </c>
      <c r="D18" s="1" t="str">
        <f ca="1">TEXT(INDIRECT("D"&amp;$A18),"##0")&amp;" ("&amp;TEXT(117-INDIRECT("D"&amp;$A18),"#0")&amp;")"</f>
        <v>115 (2)</v>
      </c>
      <c r="E18" s="1" t="str">
        <f ca="1" t="shared" si="3"/>
        <v>3.74 (7.37)</v>
      </c>
      <c r="F18" s="1" t="str">
        <f ca="1" t="shared" si="4"/>
        <v>5.00 (0.00, 5.00)</v>
      </c>
      <c r="G18" s="1" t="str">
        <f ca="1" t="shared" si="5"/>
        <v>(-15.0, 40.0)</v>
      </c>
    </row>
    <row r="19" spans="1:7" ht="12.75">
      <c r="A19">
        <f>A18+1</f>
        <v>76</v>
      </c>
      <c r="C19" t="s">
        <v>14</v>
      </c>
      <c r="D19" s="1" t="str">
        <f ca="1">TEXT(INDIRECT("D"&amp;$A19),"##0")&amp;" ("&amp;TEXT(117-INDIRECT("D"&amp;$A19),"#0")&amp;")"</f>
        <v>115 (2)</v>
      </c>
      <c r="E19" s="1" t="str">
        <f ca="1" t="shared" si="3"/>
        <v>4.04 (6.55)</v>
      </c>
      <c r="F19" s="1" t="str">
        <f ca="1" t="shared" si="4"/>
        <v>5.00 (0.00, 5.00)</v>
      </c>
      <c r="G19" s="1" t="str">
        <f ca="1" t="shared" si="5"/>
        <v>(-10.0, 40.0)</v>
      </c>
    </row>
    <row r="20" ht="12.75">
      <c r="C20" t="s">
        <v>39</v>
      </c>
    </row>
    <row r="21" spans="1:7" ht="12.75">
      <c r="A21">
        <f>A12+2</f>
        <v>53</v>
      </c>
      <c r="B21" t="s">
        <v>7</v>
      </c>
      <c r="C21" t="s">
        <v>13</v>
      </c>
      <c r="D21" s="1" t="str">
        <f ca="1">TEXT(INDIRECT("D"&amp;$A21),"##0")&amp;" ("&amp;TEXT(39-INDIRECT("D"&amp;$A21),"#0")&amp;")"</f>
        <v>39 (0)</v>
      </c>
      <c r="E21" s="1" t="str">
        <f aca="true" ca="1" t="shared" si="6" ref="E21:E28">TEXT(INDIRECT("E"&amp;$A21),"##0.0")&amp;" ("&amp;TEXT(INDIRECT("f"&amp;$A21),"##0.0")&amp;")"</f>
        <v>45.5 (25.8)</v>
      </c>
      <c r="F21" s="1" t="str">
        <f aca="true" ca="1" t="shared" si="7" ref="F21:F28">TEXT(INDIRECT("i"&amp;$A21),"##0.0")&amp;" ("&amp;TEXT(INDIRECT("h"&amp;$A21),"##0.0")&amp;", "&amp;TEXT(INDIRECT("j"&amp;$A21),"##0.0")&amp;")"</f>
        <v>45.0 (20.0, 70.0)</v>
      </c>
      <c r="G21" s="1" t="str">
        <f aca="true" ca="1" t="shared" si="8" ref="G21:G28">"("&amp;TEXT(INDIRECT("g"&amp;$A21),"##0.0")&amp;", "&amp;TEXT(INDIRECT("K"&amp;$A21),"##0.0")&amp;")"</f>
        <v>(10.0, 95.0)</v>
      </c>
    </row>
    <row r="22" spans="1:7" ht="12.75">
      <c r="A22">
        <f>A21+1</f>
        <v>54</v>
      </c>
      <c r="C22" t="s">
        <v>14</v>
      </c>
      <c r="D22" s="1" t="str">
        <f ca="1">TEXT(INDIRECT("D"&amp;$A22),"##0")&amp;" ("&amp;TEXT(39-INDIRECT("D"&amp;$A22),"#0")&amp;")"</f>
        <v>39 (0)</v>
      </c>
      <c r="E22" s="1" t="str">
        <f ca="1" t="shared" si="6"/>
        <v>48.8 (25.9)</v>
      </c>
      <c r="F22" s="1" t="str">
        <f ca="1" t="shared" si="7"/>
        <v>50.0 (25.0, 70.0)</v>
      </c>
      <c r="G22" s="1" t="str">
        <f ca="1" t="shared" si="8"/>
        <v>(5.0, 95.0)</v>
      </c>
    </row>
    <row r="23" spans="1:7" ht="12.75">
      <c r="A23">
        <f>A21+8</f>
        <v>61</v>
      </c>
      <c r="B23" t="s">
        <v>8</v>
      </c>
      <c r="C23" t="s">
        <v>13</v>
      </c>
      <c r="D23" s="1" t="str">
        <f ca="1">TEXT(INDIRECT("D"&amp;$A23),"##0")&amp;" ("&amp;TEXT(37-INDIRECT("D"&amp;$A23),"#0")&amp;")"</f>
        <v>37 (0)</v>
      </c>
      <c r="E23" s="1" t="str">
        <f ca="1" t="shared" si="6"/>
        <v>44.6 (25.9)</v>
      </c>
      <c r="F23" s="1" t="str">
        <f ca="1" t="shared" si="7"/>
        <v>40.0 (25.0, 60.0)</v>
      </c>
      <c r="G23" s="1" t="str">
        <f ca="1" t="shared" si="8"/>
        <v>(10.0, 110.0)</v>
      </c>
    </row>
    <row r="24" spans="1:7" ht="12.75">
      <c r="A24">
        <f>A23+1</f>
        <v>62</v>
      </c>
      <c r="C24" t="s">
        <v>14</v>
      </c>
      <c r="D24" s="1" t="str">
        <f ca="1">TEXT(INDIRECT("D"&amp;$A24),"##0")&amp;" ("&amp;TEXT(37-INDIRECT("D"&amp;$A24),"#0")&amp;")"</f>
        <v>37 (0)</v>
      </c>
      <c r="E24" s="1" t="str">
        <f ca="1" t="shared" si="6"/>
        <v>46.6 (23.2)</v>
      </c>
      <c r="F24" s="1" t="str">
        <f ca="1" t="shared" si="7"/>
        <v>45.0 (30.0, 60.0)</v>
      </c>
      <c r="G24" s="1" t="str">
        <f ca="1" t="shared" si="8"/>
        <v>(10.0, 100.0)</v>
      </c>
    </row>
    <row r="25" spans="1:7" ht="12.75">
      <c r="A25">
        <f>A23+8</f>
        <v>69</v>
      </c>
      <c r="B25" t="s">
        <v>9</v>
      </c>
      <c r="C25" t="s">
        <v>13</v>
      </c>
      <c r="D25" s="1" t="str">
        <f ca="1">TEXT(INDIRECT("D"&amp;$A25),"##0")&amp;" ("&amp;TEXT(41-INDIRECT("D"&amp;$A25),"#0")&amp;")"</f>
        <v>38 (3)</v>
      </c>
      <c r="E25" s="1" t="str">
        <f ca="1" t="shared" si="6"/>
        <v>39.9 (23.8)</v>
      </c>
      <c r="F25" s="1" t="str">
        <f ca="1" t="shared" si="7"/>
        <v>37.5 (20.0, 60.0)</v>
      </c>
      <c r="G25" s="1" t="str">
        <f ca="1" t="shared" si="8"/>
        <v>(-5.0, 85.0)</v>
      </c>
    </row>
    <row r="26" spans="1:7" ht="12.75">
      <c r="A26">
        <f>A25+1</f>
        <v>70</v>
      </c>
      <c r="C26" t="s">
        <v>14</v>
      </c>
      <c r="D26" s="1" t="str">
        <f ca="1">TEXT(INDIRECT("D"&amp;$A26),"##0")&amp;" ("&amp;TEXT(41-INDIRECT("D"&amp;$A26),"#0")&amp;")"</f>
        <v>38 (3)</v>
      </c>
      <c r="E26" s="1" t="str">
        <f ca="1" t="shared" si="6"/>
        <v>43.8 (21.8)</v>
      </c>
      <c r="F26" s="1" t="str">
        <f ca="1" t="shared" si="7"/>
        <v>40.0 (25.0, 55.0)</v>
      </c>
      <c r="G26" s="1" t="str">
        <f ca="1" t="shared" si="8"/>
        <v>(15.0, 85.0)</v>
      </c>
    </row>
    <row r="27" spans="1:7" ht="12.75">
      <c r="A27">
        <f>A25+8</f>
        <v>77</v>
      </c>
      <c r="B27" t="s">
        <v>10</v>
      </c>
      <c r="C27" t="s">
        <v>13</v>
      </c>
      <c r="D27" s="1" t="str">
        <f ca="1">TEXT(INDIRECT("D"&amp;$A27),"##0")&amp;" ("&amp;TEXT(117-INDIRECT("D"&amp;$A27),"#0")&amp;")"</f>
        <v>114 (3)</v>
      </c>
      <c r="E27" s="1" t="str">
        <f ca="1" t="shared" si="6"/>
        <v>43.3 (25.1)</v>
      </c>
      <c r="F27" s="1" t="str">
        <f ca="1" t="shared" si="7"/>
        <v>40.0 (25.0, 60.0)</v>
      </c>
      <c r="G27" s="1" t="str">
        <f ca="1" t="shared" si="8"/>
        <v>(-5.0, 110.0)</v>
      </c>
    </row>
    <row r="28" spans="1:7" ht="12.75">
      <c r="A28">
        <f>A27+1</f>
        <v>78</v>
      </c>
      <c r="C28" t="s">
        <v>14</v>
      </c>
      <c r="D28" s="1" t="str">
        <f ca="1">TEXT(INDIRECT("D"&amp;$A28),"##0")&amp;" ("&amp;TEXT(117-INDIRECT("D"&amp;$A28),"#0")&amp;")"</f>
        <v>114 (3)</v>
      </c>
      <c r="E28" s="1" t="str">
        <f ca="1" t="shared" si="6"/>
        <v>46.4 (23.6)</v>
      </c>
      <c r="F28" s="1" t="str">
        <f ca="1" t="shared" si="7"/>
        <v>45.0 (30.0, 60.0)</v>
      </c>
      <c r="G28" s="1" t="str">
        <f ca="1" t="shared" si="8"/>
        <v>(5.0, 100.0)</v>
      </c>
    </row>
    <row r="29" ht="12.75">
      <c r="C29" t="s">
        <v>40</v>
      </c>
    </row>
    <row r="30" spans="1:7" ht="12.75">
      <c r="A30">
        <f>A21+2</f>
        <v>55</v>
      </c>
      <c r="B30" t="s">
        <v>7</v>
      </c>
      <c r="C30" t="s">
        <v>13</v>
      </c>
      <c r="D30" s="1" t="str">
        <f ca="1">TEXT(INDIRECT("D"&amp;$A30),"##0")&amp;" ("&amp;TEXT(39-INDIRECT("D"&amp;$A30),"#0")&amp;")"</f>
        <v>39 (0)</v>
      </c>
      <c r="E30" s="1" t="str">
        <f aca="true" ca="1" t="shared" si="9" ref="E30:E37">TEXT(INDIRECT("E"&amp;$A30),"##0.00")&amp;" ("&amp;TEXT(INDIRECT("f"&amp;$A30),"##0.00")&amp;")"</f>
        <v>2.31 (5.60)</v>
      </c>
      <c r="F30" s="1" t="str">
        <f aca="true" ca="1" t="shared" si="10" ref="F30:F37">TEXT(INDIRECT("i"&amp;$A30),"##0.00")&amp;" ("&amp;TEXT(INDIRECT("h"&amp;$A30),"##0.00")&amp;", "&amp;TEXT(INDIRECT("j"&amp;$A30),"##0.00")&amp;")"</f>
        <v>0.00 (0.00, 5.00)</v>
      </c>
      <c r="G30" s="1" t="str">
        <f aca="true" ca="1" t="shared" si="11" ref="G30:G37">"("&amp;TEXT(INDIRECT("g"&amp;$A30),"##0.0")&amp;", "&amp;TEXT(INDIRECT("K"&amp;$A30),"##0.0")&amp;")"</f>
        <v>(-10.0, 15.0)</v>
      </c>
    </row>
    <row r="31" spans="1:7" ht="12.75">
      <c r="A31">
        <f>A30+1</f>
        <v>56</v>
      </c>
      <c r="C31" t="s">
        <v>14</v>
      </c>
      <c r="D31" s="1" t="str">
        <f ca="1">TEXT(INDIRECT("D"&amp;$A31),"##0")&amp;" ("&amp;TEXT(39-INDIRECT("D"&amp;$A31),"#0")&amp;")"</f>
        <v>39 (0)</v>
      </c>
      <c r="E31" s="1" t="str">
        <f ca="1" t="shared" si="9"/>
        <v>3.97 (4.61)</v>
      </c>
      <c r="F31" s="1" t="str">
        <f ca="1" t="shared" si="10"/>
        <v>5.00 (0.00, 5.00)</v>
      </c>
      <c r="G31" s="1" t="str">
        <f ca="1" t="shared" si="11"/>
        <v>(-5.0, 15.0)</v>
      </c>
    </row>
    <row r="32" spans="1:7" ht="12.75">
      <c r="A32">
        <f>A30+8</f>
        <v>63</v>
      </c>
      <c r="B32" t="s">
        <v>8</v>
      </c>
      <c r="C32" t="s">
        <v>13</v>
      </c>
      <c r="D32" s="1" t="str">
        <f ca="1">TEXT(INDIRECT("D"&amp;$A32),"##0")&amp;" ("&amp;TEXT(37-INDIRECT("D"&amp;$A32),"#0")&amp;")"</f>
        <v>37 (0)</v>
      </c>
      <c r="E32" s="1" t="str">
        <f ca="1" t="shared" si="9"/>
        <v>3.24 (7.29)</v>
      </c>
      <c r="F32" s="1" t="str">
        <f ca="1" t="shared" si="10"/>
        <v>0.00 (0.00, 5.00)</v>
      </c>
      <c r="G32" s="1" t="str">
        <f ca="1" t="shared" si="11"/>
        <v>(-10.0, 25.0)</v>
      </c>
    </row>
    <row r="33" spans="1:7" ht="12.75">
      <c r="A33">
        <f>A32+1</f>
        <v>64</v>
      </c>
      <c r="C33" t="s">
        <v>14</v>
      </c>
      <c r="D33" s="1" t="str">
        <f ca="1">TEXT(INDIRECT("D"&amp;$A33),"##0")&amp;" ("&amp;TEXT(37-INDIRECT("D"&amp;$A33),"#0")&amp;")"</f>
        <v>37 (0)</v>
      </c>
      <c r="E33" s="1" t="str">
        <f ca="1" t="shared" si="9"/>
        <v>2.70 (4.80)</v>
      </c>
      <c r="F33" s="1" t="str">
        <f ca="1" t="shared" si="10"/>
        <v>0.00 (0.00, 5.00)</v>
      </c>
      <c r="G33" s="1" t="str">
        <f ca="1" t="shared" si="11"/>
        <v>(-10.0, 15.0)</v>
      </c>
    </row>
    <row r="34" spans="1:7" ht="12.75">
      <c r="A34">
        <f>A32+8</f>
        <v>71</v>
      </c>
      <c r="B34" t="s">
        <v>9</v>
      </c>
      <c r="C34" t="s">
        <v>13</v>
      </c>
      <c r="D34" s="1" t="str">
        <f ca="1">TEXT(INDIRECT("D"&amp;$A34),"##0")&amp;" ("&amp;TEXT(41-INDIRECT("D"&amp;$A34),"#0")&amp;")"</f>
        <v>38 (3)</v>
      </c>
      <c r="E34" s="1" t="str">
        <f ca="1" t="shared" si="9"/>
        <v>5.13 (8.66)</v>
      </c>
      <c r="F34" s="1" t="str">
        <f ca="1" t="shared" si="10"/>
        <v>5.00 (0.00, 10.00)</v>
      </c>
      <c r="G34" s="1" t="str">
        <f ca="1" t="shared" si="11"/>
        <v>(-15.0, 40.0)</v>
      </c>
    </row>
    <row r="35" spans="1:7" ht="12.75">
      <c r="A35">
        <f>A34+1</f>
        <v>72</v>
      </c>
      <c r="C35" t="s">
        <v>14</v>
      </c>
      <c r="D35" s="1" t="str">
        <f ca="1">TEXT(INDIRECT("D"&amp;$A35),"##0")&amp;" ("&amp;TEXT(41-INDIRECT("D"&amp;$A35),"#0")&amp;")"</f>
        <v>38 (3)</v>
      </c>
      <c r="E35" s="1" t="str">
        <f ca="1" t="shared" si="9"/>
        <v>5.13 (9.12)</v>
      </c>
      <c r="F35" s="1" t="str">
        <f ca="1" t="shared" si="10"/>
        <v>5.00 (0.00, 10.00)</v>
      </c>
      <c r="G35" s="1" t="str">
        <f ca="1" t="shared" si="11"/>
        <v>(-10.0, 40.0)</v>
      </c>
    </row>
    <row r="36" spans="1:7" ht="12.75">
      <c r="A36">
        <f>A34+8</f>
        <v>79</v>
      </c>
      <c r="B36" t="s">
        <v>10</v>
      </c>
      <c r="C36" t="s">
        <v>13</v>
      </c>
      <c r="D36" s="1" t="str">
        <f ca="1">TEXT(INDIRECT("D"&amp;$A36),"##0")&amp;" ("&amp;TEXT(117-INDIRECT("D"&amp;$A36),"#0")&amp;")"</f>
        <v>114 (3)</v>
      </c>
      <c r="E36" s="1" t="str">
        <f ca="1" t="shared" si="9"/>
        <v>3.55 (7.31)</v>
      </c>
      <c r="F36" s="1" t="str">
        <f ca="1" t="shared" si="10"/>
        <v>5.00 (0.00, 5.00)</v>
      </c>
      <c r="G36" s="1" t="str">
        <f ca="1" t="shared" si="11"/>
        <v>(-15.0, 40.0)</v>
      </c>
    </row>
    <row r="37" spans="1:7" ht="12.75">
      <c r="A37">
        <f>A36+1</f>
        <v>80</v>
      </c>
      <c r="C37" t="s">
        <v>14</v>
      </c>
      <c r="D37" s="1" t="str">
        <f ca="1">TEXT(INDIRECT("D"&amp;$A37),"##0")&amp;" ("&amp;TEXT(117-INDIRECT("D"&amp;$A37),"#0")&amp;")"</f>
        <v>114 (3)</v>
      </c>
      <c r="E37" s="1" t="str">
        <f ca="1" t="shared" si="9"/>
        <v>3.95 (6.53)</v>
      </c>
      <c r="F37" s="1" t="str">
        <f ca="1" t="shared" si="10"/>
        <v>5.00 (0.00, 5.00)</v>
      </c>
      <c r="G37" s="1" t="str">
        <f ca="1" t="shared" si="11"/>
        <v>(-10.0, 40.0)</v>
      </c>
    </row>
    <row r="49" spans="2:11" ht="13.5">
      <c r="B49" s="3">
        <v>0</v>
      </c>
      <c r="C49" t="s">
        <v>29</v>
      </c>
      <c r="D49" s="1">
        <v>39</v>
      </c>
      <c r="E49" s="1">
        <v>45.89744</v>
      </c>
      <c r="F49" s="1">
        <v>26.32969</v>
      </c>
      <c r="G49" s="1">
        <v>10</v>
      </c>
      <c r="H49">
        <v>20</v>
      </c>
      <c r="I49">
        <v>45</v>
      </c>
      <c r="J49">
        <v>70</v>
      </c>
      <c r="K49">
        <v>95</v>
      </c>
    </row>
    <row r="50" spans="2:11" ht="13.5">
      <c r="B50" s="3"/>
      <c r="C50" t="s">
        <v>30</v>
      </c>
      <c r="D50" s="1">
        <v>39</v>
      </c>
      <c r="E50" s="1">
        <v>49.10256</v>
      </c>
      <c r="F50" s="1">
        <v>26.15419</v>
      </c>
      <c r="G50" s="1">
        <v>5</v>
      </c>
      <c r="H50">
        <v>25</v>
      </c>
      <c r="I50">
        <v>50</v>
      </c>
      <c r="J50">
        <v>70</v>
      </c>
      <c r="K50">
        <v>95</v>
      </c>
    </row>
    <row r="51" spans="2:11" ht="13.5">
      <c r="B51" s="3"/>
      <c r="C51" t="s">
        <v>31</v>
      </c>
      <c r="D51" s="1">
        <v>39</v>
      </c>
      <c r="E51" s="1">
        <v>2.692308</v>
      </c>
      <c r="F51" s="1">
        <v>5.94339</v>
      </c>
      <c r="G51" s="1">
        <v>-10</v>
      </c>
      <c r="H51">
        <v>0</v>
      </c>
      <c r="I51">
        <v>5</v>
      </c>
      <c r="J51">
        <v>5</v>
      </c>
      <c r="K51">
        <v>15</v>
      </c>
    </row>
    <row r="52" spans="2:11" ht="13.5">
      <c r="B52" s="3"/>
      <c r="C52" t="s">
        <v>32</v>
      </c>
      <c r="D52" s="1">
        <v>39</v>
      </c>
      <c r="E52" s="1">
        <v>4.230769</v>
      </c>
      <c r="F52" s="1">
        <v>4.664883</v>
      </c>
      <c r="G52" s="1">
        <v>-5</v>
      </c>
      <c r="H52">
        <v>0</v>
      </c>
      <c r="I52">
        <v>5</v>
      </c>
      <c r="J52">
        <v>5</v>
      </c>
      <c r="K52">
        <v>15</v>
      </c>
    </row>
    <row r="53" spans="2:11" ht="13.5">
      <c r="B53" s="3"/>
      <c r="C53" t="s">
        <v>33</v>
      </c>
      <c r="D53" s="1">
        <v>39</v>
      </c>
      <c r="E53" s="1">
        <v>45.51282</v>
      </c>
      <c r="F53" s="1">
        <v>25.79767</v>
      </c>
      <c r="G53" s="1">
        <v>10</v>
      </c>
      <c r="H53">
        <v>20</v>
      </c>
      <c r="I53">
        <v>45</v>
      </c>
      <c r="J53">
        <v>70</v>
      </c>
      <c r="K53">
        <v>95</v>
      </c>
    </row>
    <row r="54" spans="2:11" ht="13.5">
      <c r="B54" s="3"/>
      <c r="C54" t="s">
        <v>34</v>
      </c>
      <c r="D54" s="1">
        <v>39</v>
      </c>
      <c r="E54" s="1">
        <v>48.84615</v>
      </c>
      <c r="F54" s="1">
        <v>25.86558</v>
      </c>
      <c r="G54" s="1">
        <v>5</v>
      </c>
      <c r="H54">
        <v>25</v>
      </c>
      <c r="I54">
        <v>50</v>
      </c>
      <c r="J54">
        <v>70</v>
      </c>
      <c r="K54">
        <v>95</v>
      </c>
    </row>
    <row r="55" spans="2:11" ht="13.5">
      <c r="B55" s="3"/>
      <c r="C55" t="s">
        <v>35</v>
      </c>
      <c r="D55" s="1">
        <v>39</v>
      </c>
      <c r="E55" s="1">
        <v>2.307692</v>
      </c>
      <c r="F55" s="1">
        <v>5.601475</v>
      </c>
      <c r="G55" s="1">
        <v>-10</v>
      </c>
      <c r="H55">
        <v>0</v>
      </c>
      <c r="I55">
        <v>0</v>
      </c>
      <c r="J55">
        <v>5</v>
      </c>
      <c r="K55">
        <v>15</v>
      </c>
    </row>
    <row r="56" spans="2:11" ht="13.5">
      <c r="B56" s="2"/>
      <c r="C56" t="s">
        <v>36</v>
      </c>
      <c r="D56" s="1">
        <v>39</v>
      </c>
      <c r="E56" s="1">
        <v>3.974359</v>
      </c>
      <c r="F56" s="1">
        <v>4.613979</v>
      </c>
      <c r="G56" s="1">
        <v>-5</v>
      </c>
      <c r="H56">
        <v>0</v>
      </c>
      <c r="I56">
        <v>5</v>
      </c>
      <c r="J56">
        <v>5</v>
      </c>
      <c r="K56">
        <v>15</v>
      </c>
    </row>
    <row r="57" spans="2:11" ht="13.5">
      <c r="B57" s="3">
        <v>0.25</v>
      </c>
      <c r="C57" t="s">
        <v>29</v>
      </c>
      <c r="D57" s="1">
        <v>37</v>
      </c>
      <c r="E57" s="1">
        <v>44.59459</v>
      </c>
      <c r="F57" s="1">
        <v>25.93738</v>
      </c>
      <c r="G57" s="1">
        <v>10</v>
      </c>
      <c r="H57">
        <v>25</v>
      </c>
      <c r="I57">
        <v>40</v>
      </c>
      <c r="J57">
        <v>60</v>
      </c>
      <c r="K57">
        <v>110</v>
      </c>
    </row>
    <row r="58" spans="2:11" ht="13.5">
      <c r="B58" s="3"/>
      <c r="C58" t="s">
        <v>30</v>
      </c>
      <c r="D58" s="1">
        <v>37</v>
      </c>
      <c r="E58" s="1">
        <v>46.75676</v>
      </c>
      <c r="F58" s="1">
        <v>23.19052</v>
      </c>
      <c r="G58" s="1">
        <v>10</v>
      </c>
      <c r="H58">
        <v>30</v>
      </c>
      <c r="I58">
        <v>45</v>
      </c>
      <c r="J58">
        <v>60</v>
      </c>
      <c r="K58">
        <v>100</v>
      </c>
    </row>
    <row r="59" spans="2:11" ht="13.5">
      <c r="B59" s="3"/>
      <c r="C59" t="s">
        <v>31</v>
      </c>
      <c r="D59" s="1">
        <v>37</v>
      </c>
      <c r="E59" s="1">
        <v>3.243243</v>
      </c>
      <c r="F59" s="1">
        <v>7.28547</v>
      </c>
      <c r="G59" s="1">
        <v>-10</v>
      </c>
      <c r="H59">
        <v>0</v>
      </c>
      <c r="I59">
        <v>0</v>
      </c>
      <c r="J59">
        <v>5</v>
      </c>
      <c r="K59">
        <v>25</v>
      </c>
    </row>
    <row r="60" spans="2:11" ht="13.5">
      <c r="B60" s="3"/>
      <c r="C60" t="s">
        <v>32</v>
      </c>
      <c r="D60" s="1">
        <v>37</v>
      </c>
      <c r="E60" s="1">
        <v>2.837838</v>
      </c>
      <c r="F60" s="1">
        <v>4.935774</v>
      </c>
      <c r="G60" s="1">
        <v>-10</v>
      </c>
      <c r="H60">
        <v>0</v>
      </c>
      <c r="I60">
        <v>0</v>
      </c>
      <c r="J60">
        <v>5</v>
      </c>
      <c r="K60">
        <v>15</v>
      </c>
    </row>
    <row r="61" spans="2:11" ht="13.5">
      <c r="B61" s="3"/>
      <c r="C61" t="s">
        <v>33</v>
      </c>
      <c r="D61" s="1">
        <v>37</v>
      </c>
      <c r="E61" s="1">
        <v>44.59459</v>
      </c>
      <c r="F61" s="1">
        <v>25.93738</v>
      </c>
      <c r="G61" s="1">
        <v>10</v>
      </c>
      <c r="H61">
        <v>25</v>
      </c>
      <c r="I61">
        <v>40</v>
      </c>
      <c r="J61">
        <v>60</v>
      </c>
      <c r="K61">
        <v>110</v>
      </c>
    </row>
    <row r="62" spans="2:11" ht="13.5">
      <c r="B62" s="3"/>
      <c r="C62" t="s">
        <v>34</v>
      </c>
      <c r="D62" s="1">
        <v>37</v>
      </c>
      <c r="E62" s="1">
        <v>46.62162</v>
      </c>
      <c r="F62" s="1">
        <v>23.2156</v>
      </c>
      <c r="G62" s="1">
        <v>10</v>
      </c>
      <c r="H62">
        <v>30</v>
      </c>
      <c r="I62">
        <v>45</v>
      </c>
      <c r="J62">
        <v>60</v>
      </c>
      <c r="K62">
        <v>100</v>
      </c>
    </row>
    <row r="63" spans="2:11" ht="13.5">
      <c r="B63" s="3"/>
      <c r="C63" t="s">
        <v>35</v>
      </c>
      <c r="D63" s="1">
        <v>37</v>
      </c>
      <c r="E63" s="1">
        <v>3.243243</v>
      </c>
      <c r="F63" s="1">
        <v>7.28547</v>
      </c>
      <c r="G63" s="1">
        <v>-10</v>
      </c>
      <c r="H63">
        <v>0</v>
      </c>
      <c r="I63">
        <v>0</v>
      </c>
      <c r="J63">
        <v>5</v>
      </c>
      <c r="K63">
        <v>25</v>
      </c>
    </row>
    <row r="64" spans="2:11" ht="13.5">
      <c r="B64" s="2"/>
      <c r="C64" t="s">
        <v>36</v>
      </c>
      <c r="D64" s="1">
        <v>37</v>
      </c>
      <c r="E64" s="1">
        <v>2.702703</v>
      </c>
      <c r="F64" s="1">
        <v>4.800838</v>
      </c>
      <c r="G64" s="1">
        <v>-10</v>
      </c>
      <c r="H64">
        <v>0</v>
      </c>
      <c r="I64">
        <v>0</v>
      </c>
      <c r="J64">
        <v>5</v>
      </c>
      <c r="K64">
        <v>15</v>
      </c>
    </row>
    <row r="65" spans="2:11" ht="13.5">
      <c r="B65" s="3">
        <v>0.5</v>
      </c>
      <c r="C65" t="s">
        <v>29</v>
      </c>
      <c r="D65" s="1">
        <v>39</v>
      </c>
      <c r="E65" s="1">
        <v>39.61538</v>
      </c>
      <c r="F65" s="1">
        <v>23.54684</v>
      </c>
      <c r="G65" s="1">
        <v>-5</v>
      </c>
      <c r="H65">
        <v>20</v>
      </c>
      <c r="I65">
        <v>35</v>
      </c>
      <c r="J65">
        <v>60</v>
      </c>
      <c r="K65">
        <v>85</v>
      </c>
    </row>
    <row r="66" spans="2:11" ht="13.5">
      <c r="B66" s="3"/>
      <c r="C66" t="s">
        <v>30</v>
      </c>
      <c r="D66" s="1">
        <v>39</v>
      </c>
      <c r="E66" s="1">
        <v>43.46154</v>
      </c>
      <c r="F66" s="1">
        <v>21.6173</v>
      </c>
      <c r="G66" s="1">
        <v>15</v>
      </c>
      <c r="H66">
        <v>25</v>
      </c>
      <c r="I66">
        <v>40</v>
      </c>
      <c r="J66">
        <v>55</v>
      </c>
      <c r="K66">
        <v>85</v>
      </c>
    </row>
    <row r="67" spans="2:11" ht="13.5">
      <c r="B67" s="3"/>
      <c r="C67" t="s">
        <v>31</v>
      </c>
      <c r="D67" s="1">
        <v>39</v>
      </c>
      <c r="E67" s="1">
        <v>5.25641</v>
      </c>
      <c r="F67" s="1">
        <v>8.580019</v>
      </c>
      <c r="G67" s="1">
        <v>-15</v>
      </c>
      <c r="H67">
        <v>0</v>
      </c>
      <c r="I67">
        <v>5</v>
      </c>
      <c r="J67">
        <v>10</v>
      </c>
      <c r="K67">
        <v>40</v>
      </c>
    </row>
    <row r="68" spans="2:11" ht="13.5">
      <c r="B68" s="3"/>
      <c r="C68" t="s">
        <v>32</v>
      </c>
      <c r="D68" s="1">
        <v>39</v>
      </c>
      <c r="E68" s="1">
        <v>5</v>
      </c>
      <c r="F68" s="1">
        <v>9.032106</v>
      </c>
      <c r="G68" s="1">
        <v>-10</v>
      </c>
      <c r="H68">
        <v>0</v>
      </c>
      <c r="I68">
        <v>5</v>
      </c>
      <c r="J68">
        <v>10</v>
      </c>
      <c r="K68">
        <v>40</v>
      </c>
    </row>
    <row r="69" spans="2:11" ht="13.5">
      <c r="B69" s="3"/>
      <c r="C69" t="s">
        <v>33</v>
      </c>
      <c r="D69" s="1">
        <v>38</v>
      </c>
      <c r="E69" s="1">
        <v>39.86842</v>
      </c>
      <c r="F69" s="1">
        <v>23.80912</v>
      </c>
      <c r="G69" s="1">
        <v>-5</v>
      </c>
      <c r="H69">
        <v>20</v>
      </c>
      <c r="I69">
        <v>37.5</v>
      </c>
      <c r="J69">
        <v>60</v>
      </c>
      <c r="K69">
        <v>85</v>
      </c>
    </row>
    <row r="70" spans="2:11" ht="13.5">
      <c r="B70" s="3"/>
      <c r="C70" t="s">
        <v>34</v>
      </c>
      <c r="D70" s="1">
        <v>38</v>
      </c>
      <c r="E70" s="1">
        <v>43.81579</v>
      </c>
      <c r="F70" s="1">
        <v>21.79246</v>
      </c>
      <c r="G70" s="1">
        <v>15</v>
      </c>
      <c r="H70">
        <v>25</v>
      </c>
      <c r="I70">
        <v>40</v>
      </c>
      <c r="J70">
        <v>55</v>
      </c>
      <c r="K70">
        <v>85</v>
      </c>
    </row>
    <row r="71" spans="2:11" ht="13.5">
      <c r="B71" s="3"/>
      <c r="C71" t="s">
        <v>35</v>
      </c>
      <c r="D71" s="1">
        <v>38</v>
      </c>
      <c r="E71" s="1">
        <v>5.131579</v>
      </c>
      <c r="F71" s="1">
        <v>8.659227</v>
      </c>
      <c r="G71" s="1">
        <v>-15</v>
      </c>
      <c r="H71">
        <v>0</v>
      </c>
      <c r="I71">
        <v>5</v>
      </c>
      <c r="J71">
        <v>10</v>
      </c>
      <c r="K71">
        <v>40</v>
      </c>
    </row>
    <row r="72" spans="2:11" ht="13.5">
      <c r="B72" s="2"/>
      <c r="C72" t="s">
        <v>36</v>
      </c>
      <c r="D72" s="1">
        <v>38</v>
      </c>
      <c r="E72" s="1">
        <v>5.131579</v>
      </c>
      <c r="F72" s="1">
        <v>9.11539</v>
      </c>
      <c r="G72" s="1">
        <v>-10</v>
      </c>
      <c r="H72">
        <v>0</v>
      </c>
      <c r="I72">
        <v>5</v>
      </c>
      <c r="J72">
        <v>10</v>
      </c>
      <c r="K72">
        <v>40</v>
      </c>
    </row>
    <row r="73" spans="2:11" ht="13.5">
      <c r="B73" s="3" t="s">
        <v>5</v>
      </c>
      <c r="C73" t="s">
        <v>29</v>
      </c>
      <c r="D73" s="1">
        <v>115</v>
      </c>
      <c r="E73" s="1">
        <v>43.34783</v>
      </c>
      <c r="F73" s="1">
        <v>25.21592</v>
      </c>
      <c r="G73" s="1">
        <v>-5</v>
      </c>
      <c r="H73">
        <v>25</v>
      </c>
      <c r="I73">
        <v>40</v>
      </c>
      <c r="J73">
        <v>60</v>
      </c>
      <c r="K73">
        <v>110</v>
      </c>
    </row>
    <row r="74" spans="2:11" ht="13.5">
      <c r="B74" s="3"/>
      <c r="C74" t="s">
        <v>30</v>
      </c>
      <c r="D74" s="1">
        <v>115</v>
      </c>
      <c r="E74" s="1">
        <v>46.43478</v>
      </c>
      <c r="F74" s="1">
        <v>23.64546</v>
      </c>
      <c r="G74" s="1">
        <v>5</v>
      </c>
      <c r="H74">
        <v>30</v>
      </c>
      <c r="I74">
        <v>45</v>
      </c>
      <c r="J74">
        <v>60</v>
      </c>
      <c r="K74">
        <v>100</v>
      </c>
    </row>
    <row r="75" spans="2:11" ht="13.5">
      <c r="B75" s="3"/>
      <c r="C75" t="s">
        <v>31</v>
      </c>
      <c r="D75" s="1">
        <v>115</v>
      </c>
      <c r="E75" s="1">
        <v>3.73913</v>
      </c>
      <c r="F75" s="1">
        <v>7.370028</v>
      </c>
      <c r="G75" s="1">
        <v>-15</v>
      </c>
      <c r="H75">
        <v>0</v>
      </c>
      <c r="I75">
        <v>5</v>
      </c>
      <c r="J75">
        <v>5</v>
      </c>
      <c r="K75">
        <v>40</v>
      </c>
    </row>
    <row r="76" spans="2:11" ht="13.5">
      <c r="B76" s="3"/>
      <c r="C76" t="s">
        <v>32</v>
      </c>
      <c r="D76" s="1">
        <v>115</v>
      </c>
      <c r="E76" s="1">
        <v>4.043478</v>
      </c>
      <c r="F76" s="1">
        <v>6.552609</v>
      </c>
      <c r="G76" s="1">
        <v>-10</v>
      </c>
      <c r="H76">
        <v>0</v>
      </c>
      <c r="I76">
        <v>5</v>
      </c>
      <c r="J76">
        <v>5</v>
      </c>
      <c r="K76">
        <v>40</v>
      </c>
    </row>
    <row r="77" spans="2:11" ht="13.5">
      <c r="B77" s="3"/>
      <c r="C77" t="s">
        <v>33</v>
      </c>
      <c r="D77" s="1">
        <v>114</v>
      </c>
      <c r="E77" s="1">
        <v>43.33333</v>
      </c>
      <c r="F77" s="1">
        <v>25.09863</v>
      </c>
      <c r="G77" s="1">
        <v>-5</v>
      </c>
      <c r="H77">
        <v>25</v>
      </c>
      <c r="I77">
        <v>40</v>
      </c>
      <c r="J77">
        <v>60</v>
      </c>
      <c r="K77">
        <v>110</v>
      </c>
    </row>
    <row r="78" spans="2:11" ht="13.5">
      <c r="B78" s="3"/>
      <c r="C78" t="s">
        <v>34</v>
      </c>
      <c r="D78" s="1">
        <v>114</v>
      </c>
      <c r="E78" s="1">
        <v>46.44737</v>
      </c>
      <c r="F78" s="1">
        <v>23.59057</v>
      </c>
      <c r="G78" s="1">
        <v>5</v>
      </c>
      <c r="H78">
        <v>30</v>
      </c>
      <c r="I78">
        <v>45</v>
      </c>
      <c r="J78">
        <v>60</v>
      </c>
      <c r="K78">
        <v>100</v>
      </c>
    </row>
    <row r="79" spans="2:11" ht="13.5">
      <c r="B79" s="3"/>
      <c r="C79" t="s">
        <v>35</v>
      </c>
      <c r="D79" s="1">
        <v>114</v>
      </c>
      <c r="E79" s="1">
        <v>3.552632</v>
      </c>
      <c r="F79" s="1">
        <v>7.308732</v>
      </c>
      <c r="G79" s="1">
        <v>-15</v>
      </c>
      <c r="H79">
        <v>0</v>
      </c>
      <c r="I79">
        <v>5</v>
      </c>
      <c r="J79">
        <v>5</v>
      </c>
      <c r="K79">
        <v>40</v>
      </c>
    </row>
    <row r="80" spans="2:11" ht="13.5">
      <c r="B80" s="2"/>
      <c r="C80" t="s">
        <v>36</v>
      </c>
      <c r="D80" s="1">
        <v>114</v>
      </c>
      <c r="E80" s="1">
        <v>3.947368</v>
      </c>
      <c r="F80" s="1">
        <v>6.533565</v>
      </c>
      <c r="G80" s="1">
        <v>-10</v>
      </c>
      <c r="H80">
        <v>0</v>
      </c>
      <c r="I80">
        <v>5</v>
      </c>
      <c r="J80">
        <v>5</v>
      </c>
      <c r="K80">
        <v>40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Emerson</dc:creator>
  <cp:keywords/>
  <dc:description/>
  <cp:lastModifiedBy>anytwo</cp:lastModifiedBy>
  <dcterms:created xsi:type="dcterms:W3CDTF">2011-10-23T20:40:48Z</dcterms:created>
  <dcterms:modified xsi:type="dcterms:W3CDTF">2012-10-28T19:50:46Z</dcterms:modified>
  <cp:category/>
  <cp:version/>
  <cp:contentType/>
  <cp:contentStatus/>
</cp:coreProperties>
</file>